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05" lockStructure="1"/>
  <bookViews>
    <workbookView xWindow="-480" yWindow="405" windowWidth="19425" windowHeight="7155" tabRatio="4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BW35" i="9"/>
  <c r="BW36" i="9" s="1"/>
  <c r="BW37" i="9" s="1"/>
  <c r="BW38" i="9" s="1"/>
  <c r="BW39" i="9" s="1"/>
  <c r="BW40" i="9" s="1"/>
  <c r="BW41" i="9" s="1"/>
  <c r="BW42" i="9" s="1"/>
  <c r="BW43" i="9" s="1"/>
  <c r="C35" i="9"/>
  <c r="BW34" i="9"/>
  <c r="CO34" i="9" s="1"/>
  <c r="CO35" i="9" s="1"/>
  <c r="CO36" i="9" s="1"/>
  <c r="CO37" i="9" s="1"/>
  <c r="CO38" i="9" s="1"/>
  <c r="CO39" i="9" s="1"/>
  <c r="CO40" i="9" s="1"/>
  <c r="CO41" i="9" s="1"/>
  <c r="CO42" i="9" s="1"/>
  <c r="C34" i="9"/>
  <c r="U34" i="9" l="1"/>
  <c r="U35" i="9" s="1"/>
  <c r="U36" i="9" s="1"/>
  <c r="U37" i="9" s="1"/>
  <c r="AM34" i="9"/>
  <c r="AM35" i="9" s="1"/>
  <c r="AM36"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<sst xmlns="http://schemas.openxmlformats.org/spreadsheetml/2006/main" count="1057" uniqueCount="574">
  <si>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</si>
  <si>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</si>
  <si>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</si>
  <si>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</si>
  <si>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</si>
  <si>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</si>
  <si>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</si>
  <si>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</si>
  <si>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</si>
  <si>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</si>
  <si>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</si>
  <si>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</si>
  <si>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</si>
  <si>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</si>
  <si>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</si>
  <si>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</si>
  <si>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</si>
  <si>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</si>
  <si>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</si>
  <si>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</si>
  <si>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</si>
  <si>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</si>
  <si>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</si>
  <si>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</si>
  <si>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</si>
  <si>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</si>
  <si>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</si>
  <si>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</si>
  <si>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</si>
  <si>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</si>
  <si>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</si>
  <si>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</si>
  <si>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</si>
  <si>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</si>
  <si>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</si>
  <si>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</si>
  <si>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</si>
  <si>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</si>
  <si>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</si>
  <si>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</si>
  <si>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</si>
  <si>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</si>
  <si>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</si>
  <si>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</si>
  <si>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</si>
  <si>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</si>
  <si>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</si>
  <si>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</si>
  <si>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</si>
  <si>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</si>
  <si>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</si>
  <si>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</si>
  <si>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</si>
  <si>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</si>
  <si>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</si>
  <si>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</si>
  <si>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</si>
  <si>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</si>
  <si>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</si>
  <si>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</si>
  <si>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</si>
  <si>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</si>
  <si>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</si>
  <si>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</si>
  <si>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</si>
  <si>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</si>
  <si>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</si>
  <si>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</si>
  <si>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</si>
  <si>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</si>
  <si>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</si>
  <si>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</si>
  <si>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</si>
  <si>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</si>
  <si>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</si>
  <si>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</si>
  <si>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</si>
  <si>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</si>
  <si>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</si>
  <si>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</si>
  <si>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</si>
  <si>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</si>
  <si>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</si>
  <si>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</si>
  <si>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</si>
  <si>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</si>
  <si>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</si>
  <si>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</si>
  <si>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</si>
  <si>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</si>
  <si>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</si>
  <si>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</si>
  <si>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</si>
  <si>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</si>
  <si>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</si>
  <si>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</si>
  <si>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</si>
  <si>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</si>
  <si>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</si>
  <si>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</si>
  <si>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</si>
  <si>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</si>
  <si>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</si>
  <si>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</si>
  <si>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</si>
  <si>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</si>
  <si>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</si>
  <si>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</si>
  <si>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</si>
  <si>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</si>
  <si>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</si>
  <si>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</si>
  <si>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</si>
  <si>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</si>
  <si>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</si>
  <si>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</si>
  <si>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</si>
  <si>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</si>
  <si>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</si>
  <si>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</si>
  <si>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</si>
  <si>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</si>
  <si>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</si>
  <si>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</si>
  <si>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</si>
  <si>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</si>
  <si>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</si>
  <si>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</si>
  <si>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</si>
  <si>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</si>
  <si>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</si>
  <si>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</si>
  <si>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</si>
  <si>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</si>
  <si>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</si>
  <si>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</si>
  <si>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</si>
  <si>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</si>
  <si>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</si>
  <si>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</si>
  <si>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</si>
  <si>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</si>
  <si>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</si>
  <si>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</si>
  <si>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</si>
  <si>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</si>
  <si>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</si>
  <si>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</si>
  <si>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</si>
  <si>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</si>
  <si>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</si>
  <si>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</si>
  <si>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</si>
  <si>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</si>
  <si>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</si>
  <si>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</si>
  <si>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</si>
  <si>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</si>
  <si>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</si>
  <si>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</si>
  <si>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</si>
  <si>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</si>
  <si>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</si>
  <si>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</si>
  <si>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</si>
  <si>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</si>
  <si>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</si>
  <si>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</si>
  <si>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</si>
  <si>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</si>
  <si>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</si>
  <si>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</si>
  <si>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</si>
  <si>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</si>
  <si>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</si>
  <si>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</si>
  <si>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</si>
  <si>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</si>
  <si>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</si>
  <si>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</si>
  <si>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</si>
  <si>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</si>
  <si>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</si>
  <si>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</si>
  <si>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</si>
  <si>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</si>
  <si>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</si>
  <si>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</si>
  <si>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</si>
  <si>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</si>
  <si>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</si>
  <si>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</si>
  <si>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</si>
  <si>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</si>
  <si>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</si>
  <si>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愛媛県西予市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</si>
  <si>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</si>
  <si>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</si>
  <si>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</si>
  <si>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</si>
  <si>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</si>
  <si>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</si>
  <si>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</si>
  <si>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</si>
  <si>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</si>
  <si>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</si>
  <si>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</si>
  <si>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</si>
  <si>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</si>
  <si>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</si>
  <si>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</si>
  <si>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</si>
  <si>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</si>
  <si>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</si>
  <si>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</si>
  <si>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</si>
  <si>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</si>
  <si>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</si>
  <si>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</si>
  <si>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</si>
  <si>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</si>
  <si>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</si>
  <si>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</si>
  <si>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</si>
  <si>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</si>
  <si>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</si>
  <si>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</si>
  <si>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</si>
  <si>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</si>
  <si>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</si>
  <si>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</si>
  <si>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</si>
  <si>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</si>
  <si>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</si>
  <si>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</si>
  <si>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</si>
  <si>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</si>
  <si>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</si>
  <si>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</si>
  <si>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</si>
  <si>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</si>
  <si>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</si>
  <si>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</si>
  <si>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</si>
  <si>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</si>
  <si>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</si>
  <si>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</si>
  <si>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</si>
  <si>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</si>
  <si>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</si>
  <si>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</si>
  <si>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</si>
  <si>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</si>
  <si>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</si>
  <si>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</si>
  <si>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</si>
  <si>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</si>
  <si>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</si>
  <si>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</si>
  <si>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</si>
  <si>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</si>
  <si>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</si>
  <si>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</si>
  <si>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</si>
  <si>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</si>
  <si>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</si>
  <si>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</si>
  <si>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</si>
  <si>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</si>
  <si>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</si>
  <si>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</si>
  <si>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</si>
  <si>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</si>
  <si>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</si>
  <si>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</si>
  <si>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</si>
  <si>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</si>
  <si>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</si>
  <si>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</si>
  <si>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</si>
  <si>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</si>
  <si>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</si>
  <si>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</si>
  <si>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</si>
  <si>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</si>
  <si>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</si>
  <si>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</si>
  <si>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</si>
  <si>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</si>
  <si>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</si>
  <si>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</si>
  <si>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</si>
  <si>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</si>
  <si>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</si>
  <si>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</si>
  <si>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</si>
  <si>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</si>
  <si>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</si>
  <si>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</si>
  <si>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</si>
  <si>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</si>
  <si>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</si>
  <si>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</si>
  <si>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</si>
  <si>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</si>
  <si>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</si>
  <si>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</si>
  <si>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</si>
  <si>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</si>
  <si>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</si>
  <si>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</si>
  <si>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</si>
  <si>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</si>
  <si>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</si>
  <si>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</si>
  <si>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</si>
  <si>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</si>
  <si>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</si>
  <si>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</si>
  <si>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</si>
  <si>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</si>
  <si>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</si>
  <si>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</si>
  <si>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</si>
  <si>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</si>
  <si>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</si>
  <si>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</si>
  <si>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</si>
  <si>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</si>
  <si>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</si>
  <si>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</si>
  <si>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</si>
  <si>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</si>
  <si>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</si>
  <si>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</si>
  <si>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</si>
  <si>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</si>
  <si>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</si>
  <si>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</si>
  <si>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</si>
  <si>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</si>
  <si>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</si>
  <si>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</si>
  <si>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</si>
  <si>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</si>
  <si>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愛媛県西予市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</si>
  <si>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</si>
  <si>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</si>
  <si>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</si>
  <si>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</si>
  <si>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</si>
  <si>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</si>
  <si>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</si>
  <si>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</si>
  <si>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</si>
  <si>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</si>
  <si>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</si>
  <si>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</si>
  <si>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</si>
  <si>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</si>
  <si>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</si>
  <si>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</si>
  <si>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</si>
  <si>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</si>
  <si>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</si>
  <si>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</si>
  <si>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授産場特別会計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</si>
  <si>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</si>
  <si>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</si>
  <si>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</si>
  <si>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</si>
  <si>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</si>
  <si>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</si>
  <si>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</si>
  <si>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</si>
  <si>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</si>
  <si>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</si>
  <si>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</si>
  <si>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</si>
  <si>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</si>
  <si>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</si>
  <si>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</si>
  <si>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</si>
  <si>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</si>
  <si>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</si>
  <si>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</si>
  <si>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上水道事業会計</t>
    <phoneticPr fontId="5"/>
  </si>
  <si>
    <t>法適用企業</t>
    <phoneticPr fontId="5"/>
  </si>
  <si>
    <t>病院事業会計</t>
    <phoneticPr fontId="5"/>
  </si>
  <si>
    <t>野村介護老人保健施設事業会計</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</si>
  <si>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</si>
  <si>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</si>
  <si>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</si>
  <si>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</si>
  <si>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</si>
  <si>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</si>
  <si>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</si>
  <si>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</si>
  <si>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</si>
  <si>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</si>
  <si>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</si>
  <si>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</si>
  <si>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</si>
  <si>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</si>
  <si>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</si>
  <si>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</si>
  <si>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</si>
  <si>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</si>
  <si>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</si>
  <si>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</si>
  <si>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</si>
  <si>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</si>
  <si>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</si>
  <si>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</si>
  <si>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</si>
  <si>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</si>
  <si>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</si>
  <si>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</si>
  <si>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</si>
  <si>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</si>
  <si>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</si>
  <si>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</si>
  <si>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</si>
  <si>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</si>
  <si>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</si>
  <si>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</si>
  <si>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</si>
  <si>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</si>
  <si>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</si>
  <si>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</si>
  <si>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</si>
  <si>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</si>
  <si>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</si>
  <si>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</si>
  <si>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</si>
  <si>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</si>
  <si>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</si>
  <si>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</si>
  <si>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</si>
  <si>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</si>
  <si>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</si>
  <si>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</si>
  <si>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</si>
  <si>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</si>
  <si>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</si>
  <si>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</si>
  <si>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</si>
  <si>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</si>
  <si>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</si>
  <si>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</si>
  <si>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</si>
  <si>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</si>
  <si>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</si>
  <si>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</si>
  <si>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</si>
  <si>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</si>
  <si>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</si>
  <si>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</si>
  <si>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</si>
  <si>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</si>
  <si>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</si>
  <si>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</si>
  <si>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</si>
  <si>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</si>
  <si>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</si>
  <si>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</si>
  <si>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</si>
  <si>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</si>
  <si>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</si>
  <si>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</si>
  <si>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</si>
  <si>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</si>
  <si>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</si>
  <si>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</si>
  <si>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</si>
  <si>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</si>
  <si>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</si>
  <si>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</si>
  <si>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</si>
  <si>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</si>
  <si>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</si>
  <si>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</si>
  <si>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</si>
  <si>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</si>
  <si>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</si>
  <si>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</si>
  <si>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</si>
  <si>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</si>
  <si>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</si>
  <si>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</si>
  <si>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</si>
  <si>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</si>
  <si>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</si>
  <si>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</si>
  <si>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</si>
  <si>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</si>
  <si>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</si>
  <si>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</si>
  <si>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</si>
  <si>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</si>
  <si>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</si>
  <si>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</si>
  <si>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</si>
  <si>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</si>
  <si>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</si>
  <si>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</si>
  <si>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</si>
  <si>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</si>
  <si>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</si>
  <si>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</si>
  <si>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</si>
  <si>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</si>
  <si>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</si>
  <si>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</si>
  <si>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</si>
  <si>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</si>
  <si>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</si>
  <si>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</si>
  <si>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</si>
  <si>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</si>
  <si>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</si>
  <si>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</si>
  <si>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</si>
  <si>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</si>
  <si>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</si>
  <si>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</si>
  <si>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</si>
  <si>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0.42</t>
  </si>
  <si>
    <t>病院事業会計</t>
  </si>
  <si>
    <t>上水道事業会計</t>
  </si>
  <si>
    <t>一般会計</t>
  </si>
  <si>
    <t>野村介護老人保健施設事業会計</t>
  </si>
  <si>
    <t>簡易水道事業特別会計</t>
  </si>
  <si>
    <t>後期高齢者医療特別会計</t>
  </si>
  <si>
    <t>介護保険特別会計(保険事業勘定）</t>
  </si>
  <si>
    <t>国民健康保険特別会計(直診勘定)</t>
  </si>
  <si>
    <t>その他会計（赤字）</t>
  </si>
  <si>
    <t>その他会計（黒字）</t>
  </si>
  <si>
    <t>あけはまシーサイドサンパーク（株）</t>
    <rPh sb="15" eb="16">
      <t>カブ</t>
    </rPh>
    <phoneticPr fontId="5"/>
  </si>
  <si>
    <t>-</t>
    <phoneticPr fontId="5"/>
  </si>
  <si>
    <t>（株）どんぶり館</t>
    <rPh sb="1" eb="2">
      <t>カブ</t>
    </rPh>
    <phoneticPr fontId="5"/>
  </si>
  <si>
    <t>（財）宇和文化会館</t>
    <rPh sb="1" eb="2">
      <t>ザイ</t>
    </rPh>
    <phoneticPr fontId="5"/>
  </si>
  <si>
    <t>〇</t>
    <phoneticPr fontId="5"/>
  </si>
  <si>
    <t>西予ＣＡＴＶ（株）</t>
    <rPh sb="7" eb="8">
      <t>カブ</t>
    </rPh>
    <phoneticPr fontId="5"/>
  </si>
  <si>
    <t>（株）グリーンヒル</t>
    <rPh sb="1" eb="2">
      <t>カブ</t>
    </rPh>
    <phoneticPr fontId="5"/>
  </si>
  <si>
    <t>（株）野村町地域振興センター</t>
    <rPh sb="1" eb="2">
      <t>カブ</t>
    </rPh>
    <rPh sb="3" eb="5">
      <t>ノムラ</t>
    </rPh>
    <rPh sb="5" eb="6">
      <t>チョウ</t>
    </rPh>
    <rPh sb="6" eb="8">
      <t>チイキ</t>
    </rPh>
    <rPh sb="8" eb="10">
      <t>シンコウ</t>
    </rPh>
    <phoneticPr fontId="5"/>
  </si>
  <si>
    <t>（株）エフシー</t>
    <rPh sb="1" eb="2">
      <t>カブ</t>
    </rPh>
    <phoneticPr fontId="5"/>
  </si>
  <si>
    <t>（株）城川開発公社</t>
    <rPh sb="1" eb="2">
      <t>カブ</t>
    </rPh>
    <rPh sb="3" eb="5">
      <t>シロカワ</t>
    </rPh>
    <rPh sb="5" eb="7">
      <t>カイハツ</t>
    </rPh>
    <rPh sb="7" eb="9">
      <t>コウシャ</t>
    </rPh>
    <phoneticPr fontId="5"/>
  </si>
  <si>
    <t>西予市土地開発公社</t>
    <rPh sb="0" eb="3">
      <t>セイヨシ</t>
    </rPh>
    <rPh sb="3" eb="5">
      <t>トチ</t>
    </rPh>
    <rPh sb="5" eb="7">
      <t>カイハツ</t>
    </rPh>
    <rPh sb="7" eb="9">
      <t>コウシャ</t>
    </rPh>
    <phoneticPr fontId="5"/>
  </si>
  <si>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</si>
  <si>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　消防補償事業分</t>
    <rPh sb="12" eb="14">
      <t>ショウボウ</t>
    </rPh>
    <rPh sb="14" eb="16">
      <t>ホショウ</t>
    </rPh>
    <rPh sb="16" eb="18">
      <t>ジギョウ</t>
    </rPh>
    <rPh sb="18" eb="19">
      <t>ブン</t>
    </rPh>
    <phoneticPr fontId="5"/>
  </si>
  <si>
    <t>愛媛県市町総合事務組合　交通災害事業分</t>
    <rPh sb="12" eb="14">
      <t>コウツウ</t>
    </rPh>
    <rPh sb="14" eb="16">
      <t>サイガイ</t>
    </rPh>
    <rPh sb="16" eb="18">
      <t>ジギョウ</t>
    </rPh>
    <rPh sb="18" eb="19">
      <t>ブン</t>
    </rPh>
    <phoneticPr fontId="5"/>
  </si>
  <si>
    <t>愛媛県市町総合事務組合　自治会館事業分</t>
    <rPh sb="12" eb="14">
      <t>ジチ</t>
    </rPh>
    <rPh sb="14" eb="16">
      <t>カイカン</t>
    </rPh>
    <rPh sb="16" eb="18">
      <t>ジギョウ</t>
    </rPh>
    <rPh sb="18" eb="19">
      <t>ブン</t>
    </rPh>
    <phoneticPr fontId="5"/>
  </si>
  <si>
    <t>愛媛県市町総合事務組合　議員公務災害事業分</t>
    <rPh sb="12" eb="14">
      <t>ギイン</t>
    </rPh>
    <rPh sb="14" eb="16">
      <t>コウム</t>
    </rPh>
    <rPh sb="16" eb="18">
      <t>サイガイ</t>
    </rPh>
    <rPh sb="18" eb="20">
      <t>ジギョウ</t>
    </rPh>
    <rPh sb="20" eb="21">
      <t>ブン</t>
    </rPh>
    <phoneticPr fontId="5"/>
  </si>
  <si>
    <t>愛媛県市町総合事務組合　共通経費分</t>
    <rPh sb="12" eb="14">
      <t>キョウツウ</t>
    </rPh>
    <rPh sb="14" eb="16">
      <t>ケイヒ</t>
    </rPh>
    <rPh sb="16" eb="17">
      <t>ブン</t>
    </rPh>
    <phoneticPr fontId="5"/>
  </si>
  <si>
    <t>八幡浜施設事務組合　一般会計</t>
    <rPh sb="0" eb="3">
      <t>ヤワタハマ</t>
    </rPh>
    <rPh sb="3" eb="5">
      <t>シセツ</t>
    </rPh>
    <rPh sb="5" eb="7">
      <t>ジム</t>
    </rPh>
    <rPh sb="7" eb="9">
      <t>クミアイ</t>
    </rPh>
    <rPh sb="10" eb="12">
      <t>イッパン</t>
    </rPh>
    <rPh sb="12" eb="14">
      <t>カイケイ</t>
    </rPh>
    <phoneticPr fontId="5"/>
  </si>
  <si>
    <t>八幡浜施設事務組合　消防事業特別会計</t>
    <rPh sb="0" eb="3">
      <t>ヤワタハマ</t>
    </rPh>
    <rPh sb="3" eb="5">
      <t>シセツ</t>
    </rPh>
    <rPh sb="5" eb="7">
      <t>ジム</t>
    </rPh>
    <rPh sb="7" eb="9">
      <t>クミアイ</t>
    </rPh>
    <rPh sb="10" eb="12">
      <t>ショウボウ</t>
    </rPh>
    <rPh sb="12" eb="14">
      <t>ジギョウ</t>
    </rPh>
    <rPh sb="14" eb="16">
      <t>トクベツ</t>
    </rPh>
    <rPh sb="16" eb="18">
      <t>カイケイ</t>
    </rPh>
    <phoneticPr fontId="5"/>
  </si>
  <si>
    <t>八幡浜施設事務組合　休日夜間急患センター事業特別会計</t>
    <rPh sb="0" eb="3">
      <t>ヤワタハマ</t>
    </rPh>
    <rPh sb="3" eb="5">
      <t>シセツ</t>
    </rPh>
    <rPh sb="5" eb="7">
      <t>ジム</t>
    </rPh>
    <rPh sb="7" eb="9">
      <t>クミアイ</t>
    </rPh>
    <rPh sb="10" eb="12">
      <t>キュウジツ</t>
    </rPh>
    <rPh sb="12" eb="14">
      <t>ヤカン</t>
    </rPh>
    <rPh sb="14" eb="16">
      <t>キュウカン</t>
    </rPh>
    <rPh sb="20" eb="22">
      <t>ジギョウ</t>
    </rPh>
    <rPh sb="22" eb="24">
      <t>トクベツ</t>
    </rPh>
    <rPh sb="24" eb="26">
      <t>カイケイ</t>
    </rPh>
    <phoneticPr fontId="5"/>
  </si>
  <si>
    <t>八幡浜施設事務組合　し尿処理事業特別会計</t>
    <rPh sb="0" eb="3">
      <t>ヤワタハマ</t>
    </rPh>
    <rPh sb="3" eb="5">
      <t>シセツ</t>
    </rPh>
    <rPh sb="5" eb="7">
      <t>ジム</t>
    </rPh>
    <rPh sb="7" eb="9">
      <t>クミアイ</t>
    </rPh>
    <rPh sb="11" eb="12">
      <t>ニョウ</t>
    </rPh>
    <rPh sb="12" eb="14">
      <t>ショリ</t>
    </rPh>
    <rPh sb="14" eb="16">
      <t>ジギョウ</t>
    </rPh>
    <rPh sb="16" eb="18">
      <t>トクベツ</t>
    </rPh>
    <rPh sb="18" eb="20">
      <t>カイケイ</t>
    </rPh>
    <phoneticPr fontId="5"/>
  </si>
  <si>
    <t>八幡浜施設事務組合　特別養護老人ホーム事業特別会計</t>
    <rPh sb="0" eb="3">
      <t>ヤワタハマ</t>
    </rPh>
    <rPh sb="3" eb="5">
      <t>シセツ</t>
    </rPh>
    <rPh sb="5" eb="7">
      <t>ジム</t>
    </rPh>
    <rPh sb="7" eb="9">
      <t>クミアイ</t>
    </rPh>
    <rPh sb="10" eb="12">
      <t>トクベツ</t>
    </rPh>
    <rPh sb="12" eb="14">
      <t>ヨウゴ</t>
    </rPh>
    <rPh sb="14" eb="16">
      <t>ロウジン</t>
    </rPh>
    <rPh sb="19" eb="21">
      <t>ジギョウ</t>
    </rPh>
    <rPh sb="21" eb="23">
      <t>トクベツ</t>
    </rPh>
    <rPh sb="23" eb="25">
      <t>カイケイ</t>
    </rPh>
    <phoneticPr fontId="5"/>
  </si>
  <si>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</si>
  <si>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　八幡浜大洲地方拠点対策室特別会計</t>
    <rPh sb="17" eb="20">
      <t>ヤワタハマ</t>
    </rPh>
    <rPh sb="20" eb="22">
      <t>オオズ</t>
    </rPh>
    <rPh sb="22" eb="24">
      <t>チホウ</t>
    </rPh>
    <rPh sb="24" eb="26">
      <t>キョテン</t>
    </rPh>
    <rPh sb="26" eb="29">
      <t>タイサクシツ</t>
    </rPh>
    <rPh sb="29" eb="31">
      <t>トクベツ</t>
    </rPh>
    <rPh sb="31" eb="33">
      <t>カイケイ</t>
    </rPh>
    <phoneticPr fontId="5"/>
  </si>
  <si>
    <t>八幡浜・大洲地区広域市町村圏組合　八幡浜・大洲地区ふるさと市町村圏基金特別会計　</t>
    <phoneticPr fontId="5"/>
  </si>
  <si>
    <t>八幡浜・大洲地区広域市町村圏組合　運動公園特別会計　</t>
    <phoneticPr fontId="5"/>
  </si>
  <si>
    <t>八幡浜・大洲地区広域市町村圏組合　観光センター特別会計</t>
    <phoneticPr fontId="5"/>
  </si>
  <si>
    <t>愛媛地方税滞納整理機構</t>
    <phoneticPr fontId="5"/>
  </si>
  <si>
    <t>愛媛県後期高齢者医療広域連合　一般会計</t>
    <phoneticPr fontId="5"/>
  </si>
  <si>
    <t>愛媛県後期高齢者医療広域連合　後期高齢者医療特別会計</t>
    <phoneticPr fontId="5"/>
  </si>
  <si>
    <t>南予水道企業団</t>
    <rPh sb="0" eb="2">
      <t>ナンヨ</t>
    </rPh>
    <rPh sb="2" eb="4">
      <t>スイドウ</t>
    </rPh>
    <rPh sb="4" eb="6">
      <t>キギョウ</t>
    </rPh>
    <rPh sb="6" eb="7">
      <t>ダン</t>
    </rPh>
    <phoneticPr fontId="5"/>
  </si>
  <si>
    <t>-</t>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</si>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</sst>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1"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4" xfId="30" applyNumberFormat="1" applyFont="1" applyBorder="1" applyAlignment="1" applyProtection="1">
      <alignment horizontal="righ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09"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155991</c:v>
                </c:pt>
                <c:pt idx="1">
                  <c:v>182309</c:v>
                </c:pt>
                <c:pt idx="2">
                  <c:v>84557</c:v>
                </c:pt>
                <c:pt idx="3">
                  <c:v>61700</c:v>
                </c:pt>
                <c:pt idx="4">
                  <c:v>120168</c:v>
                </c:pt>
              </c:numCache>
            </c:numRef>
          </c:val>
          <c:smooth val="0"/>
        </c:ser>
        <c:dLbls>
          <c:showLegendKey val="0"/>
          <c:showVal val="0"/>
          <c:showCatName val="0"/>
          <c:showSerName val="0"/>
          <c:showPercent val="0"/>
          <c:showBubbleSize val="0"/>
        </c:dLbls>
        <c:marker val="1"/>
        <c:smooth val="0"/>
        <c:axId val="132798336"/>
        <c:axId val="132808704"/>
      </c:lineChart>
      <c:catAx>
        <c:axId val="132798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08704"/>
        <c:crosses val="autoZero"/>
        <c:auto val="1"/>
        <c:lblAlgn val="ctr"/>
        <c:lblOffset val="100"/>
        <c:tickLblSkip val="1"/>
        <c:tickMarkSkip val="1"/>
        <c:noMultiLvlLbl val="0"/>
      </c:catAx>
      <c:valAx>
        <c:axId val="13280870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9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3.1</c:v>
                </c:pt>
                <c:pt idx="1">
                  <c:v>4.12</c:v>
                </c:pt>
                <c:pt idx="2">
                  <c:v>3.93</c:v>
                </c:pt>
                <c:pt idx="3">
                  <c:v>8.0500000000000007</c:v>
                </c:pt>
                <c:pt idx="4">
                  <c:v>4.54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10.19</c:v>
                </c:pt>
                <c:pt idx="1">
                  <c:v>10.32</c:v>
                </c:pt>
                <c:pt idx="2">
                  <c:v>13.59</c:v>
                </c:pt>
                <c:pt idx="3">
                  <c:v>15.3</c:v>
                </c:pt>
                <c:pt idx="4">
                  <c:v>19.66</c:v>
                </c:pt>
              </c:numCache>
            </c:numRef>
          </c:val>
        </c:ser>
        <c:dLbls>
          <c:showLegendKey val="0"/>
          <c:showVal val="0"/>
          <c:showCatName val="0"/>
          <c:showSerName val="0"/>
          <c:showPercent val="0"/>
          <c:showBubbleSize val="0"/>
        </c:dLbls>
        <c:gapWidth val="250"/>
        <c:overlap val="100"/>
        <c:axId val="134071808"/>
        <c:axId val="13407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-0.42</c:v>
                </c:pt>
                <c:pt idx="1">
                  <c:v>1.91</c:v>
                </c:pt>
                <c:pt idx="2">
                  <c:v>3.06</c:v>
                </c:pt>
                <c:pt idx="3">
                  <c:v>5.8</c:v>
                </c:pt>
                <c:pt idx="4">
                  <c:v>1.08</c:v>
                </c:pt>
              </c:numCache>
            </c:numRef>
          </c:val>
          <c:smooth val="0"/>
        </c:ser>
        <c:dLbls>
          <c:showLegendKey val="0"/>
          <c:showVal val="0"/>
          <c:showCatName val="0"/>
          <c:showSerName val="0"/>
          <c:showPercent val="0"/>
          <c:showBubbleSize val="0"/>
        </c:dLbls>
        <c:marker val="1"/>
        <c:smooth val="0"/>
        <c:axId val="134071808"/>
        <c:axId val="134073728"/>
      </c:lineChart>
      <c:catAx>
        <c:axId val="1340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073728"/>
        <c:crosses val="autoZero"/>
        <c:auto val="1"/>
        <c:lblAlgn val="ctr"/>
        <c:lblOffset val="100"/>
        <c:tickLblSkip val="1"/>
        <c:tickMarkSkip val="1"/>
        <c:noMultiLvlLbl val="0"/>
      </c:catAx>
      <c:valAx>
        <c:axId val="13407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7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0.31</c:v>
                </c:pt>
                <c:pt idx="2">
                  <c:v>#N/A</c:v>
                </c:pt>
                <c:pt idx="3">
                  <c:v>0.39</c:v>
                </c:pt>
                <c:pt idx="4">
                  <c:v>#N/A</c:v>
                </c:pt>
                <c:pt idx="5">
                  <c:v>0.56999999999999995</c:v>
                </c:pt>
                <c:pt idx="6">
                  <c:v>#N/A</c:v>
                </c:pt>
                <c:pt idx="7">
                  <c:v>0.56999999999999995</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0.04</c:v>
                </c:pt>
                <c:pt idx="4">
                  <c:v>#N/A</c:v>
                </c:pt>
                <c:pt idx="5">
                  <c:v>0.04</c:v>
                </c:pt>
                <c:pt idx="6">
                  <c:v>#N/A</c:v>
                </c:pt>
                <c:pt idx="7">
                  <c:v>0.04</c:v>
                </c:pt>
                <c:pt idx="8">
                  <c:v>#N/A</c:v>
                </c:pt>
                <c:pt idx="9">
                  <c:v>0.02</c:v>
                </c:pt>
              </c:numCache>
            </c:numRef>
          </c:val>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0.26</c:v>
                </c:pt>
                <c:pt idx="2">
                  <c:v>#N/A</c:v>
                </c:pt>
                <c:pt idx="3">
                  <c:v>0.05</c:v>
                </c:pt>
                <c:pt idx="4">
                  <c:v>#N/A</c:v>
                </c:pt>
                <c:pt idx="5">
                  <c:v>0.1</c:v>
                </c:pt>
                <c:pt idx="6">
                  <c:v>#N/A</c:v>
                </c:pt>
                <c:pt idx="7">
                  <c:v>0.18</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0.06</c:v>
                </c:pt>
                <c:pt idx="8">
                  <c:v>#N/A</c:v>
                </c:pt>
                <c:pt idx="9">
                  <c:v>0.05</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0.18</c:v>
                </c:pt>
                <c:pt idx="2">
                  <c:v>#N/A</c:v>
                </c:pt>
                <c:pt idx="3">
                  <c:v>0.13</c:v>
                </c:pt>
                <c:pt idx="4">
                  <c:v>#N/A</c:v>
                </c:pt>
                <c:pt idx="5">
                  <c:v>0.16</c:v>
                </c:pt>
                <c:pt idx="6">
                  <c:v>#N/A</c:v>
                </c:pt>
                <c:pt idx="7">
                  <c:v>0.26</c:v>
                </c:pt>
                <c:pt idx="8">
                  <c:v>#N/A</c:v>
                </c:pt>
                <c:pt idx="9">
                  <c:v>0.23</c:v>
                </c:pt>
              </c:numCache>
            </c:numRef>
          </c:val>
        </c:ser>
        <c:ser>
          <c:idx val="6"/>
          <c:order val="6"/>
          <c:tx>
            <c:strRef>
              <c:f>データシート!$A$33</c:f>
              <c:strCache>
                <c:ptCount val="1"/>
                <c:pt idx="0">
                  <c:v>野村介護老人保健施設事業会計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0.93</c:v>
                </c:pt>
                <c:pt idx="2">
                  <c:v>#N/A</c:v>
                </c:pt>
                <c:pt idx="3">
                  <c:v>0.81</c:v>
                </c:pt>
                <c:pt idx="4">
                  <c:v>#N/A</c:v>
                </c:pt>
                <c:pt idx="5">
                  <c:v>0.8</c:v>
                </c:pt>
                <c:pt idx="6">
                  <c:v>#N/A</c:v>
                </c:pt>
                <c:pt idx="7">
                  <c:v>0.78</c:v>
                </c:pt>
                <c:pt idx="8">
                  <c:v>#N/A</c:v>
                </c:pt>
                <c:pt idx="9">
                  <c:v>0.64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2.88</c:v>
                </c:pt>
                <c:pt idx="2">
                  <c:v>#N/A</c:v>
                </c:pt>
                <c:pt idx="3">
                  <c:v>3.81</c:v>
                </c:pt>
                <c:pt idx="4">
                  <c:v>#N/A</c:v>
                </c:pt>
                <c:pt idx="5">
                  <c:v>3.5</c:v>
                </c:pt>
                <c:pt idx="6">
                  <c:v>#N/A</c:v>
                </c:pt>
                <c:pt idx="7">
                  <c:v>7.49</c:v>
                </c:pt>
                <c:pt idx="8">
                  <c:v>#N/A</c:v>
                </c:pt>
                <c:pt idx="9">
                  <c:v>4.53</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5.97</c:v>
                </c:pt>
                <c:pt idx="2">
                  <c:v>#N/A</c:v>
                </c:pt>
                <c:pt idx="3">
                  <c:v>5.31</c:v>
                </c:pt>
                <c:pt idx="4">
                  <c:v>#N/A</c:v>
                </c:pt>
                <c:pt idx="5">
                  <c:v>5.38</c:v>
                </c:pt>
                <c:pt idx="6">
                  <c:v>#N/A</c:v>
                </c:pt>
                <c:pt idx="7">
                  <c:v>4.5599999999999996</c:v>
                </c:pt>
                <c:pt idx="8">
                  <c:v>#N/A</c:v>
                </c:pt>
                <c:pt idx="9">
                  <c:v>4.74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12.3</c:v>
                </c:pt>
                <c:pt idx="2">
                  <c:v>#N/A</c:v>
                </c:pt>
                <c:pt idx="3">
                  <c:v>13.07</c:v>
                </c:pt>
                <c:pt idx="4">
                  <c:v>#N/A</c:v>
                </c:pt>
                <c:pt idx="5">
                  <c:v>14.36</c:v>
                </c:pt>
                <c:pt idx="6">
                  <c:v>#N/A</c:v>
                </c:pt>
                <c:pt idx="7">
                  <c:v>14.55</c:v>
                </c:pt>
                <c:pt idx="8">
                  <c:v>#N/A</c:v>
                </c:pt>
                <c:pt idx="9">
                  <c:v>13.81</c:v>
                </c:pt>
              </c:numCache>
            </c:numRef>
          </c:val>
        </c:ser>
        <c:dLbls>
          <c:showLegendKey val="0"/>
          <c:showVal val="0"/>
          <c:showCatName val="0"/>
          <c:showSerName val="0"/>
          <c:showPercent val="0"/>
          <c:showBubbleSize val="0"/>
        </c:dLbls>
        <c:gapWidth val="150"/>
        <c:overlap val="100"/>
        <c:axId val="134385024"/>
        <c:axId val="134386816"/>
      </c:barChart>
      <c:catAx>
        <c:axId val="1343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386816"/>
        <c:crosses val="autoZero"/>
        <c:auto val="1"/>
        <c:lblAlgn val="ctr"/>
        <c:lblOffset val="100"/>
        <c:tickLblSkip val="1"/>
        <c:tickMarkSkip val="1"/>
        <c:noMultiLvlLbl val="0"/>
      </c:catAx>
      <c:valAx>
        <c:axId val="13438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8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3016</c:v>
                </c:pt>
                <c:pt idx="5">
                  <c:v>3088</c:v>
                </c:pt>
                <c:pt idx="8">
                  <c:v>3212</c:v>
                </c:pt>
                <c:pt idx="11">
                  <c:v>3160</c:v>
                </c:pt>
                <c:pt idx="14">
                  <c:v>3268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201</c:v>
                </c:pt>
                <c:pt idx="3">
                  <c:v>178</c:v>
                </c:pt>
                <c:pt idx="6">
                  <c:v>181</c:v>
                </c:pt>
                <c:pt idx="9">
                  <c:v>173</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27</c:v>
                </c:pt>
                <c:pt idx="6">
                  <c:v>31</c:v>
                </c:pt>
                <c:pt idx="9">
                  <c:v>19</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546</c:v>
                </c:pt>
                <c:pt idx="3">
                  <c:v>605</c:v>
                </c:pt>
                <c:pt idx="6">
                  <c:v>687</c:v>
                </c:pt>
                <c:pt idx="9">
                  <c:v>710</c:v>
                </c:pt>
                <c:pt idx="12">
                  <c:v>736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3881</c:v>
                </c:pt>
                <c:pt idx="3">
                  <c:v>3959</c:v>
                </c:pt>
                <c:pt idx="6">
                  <c:v>3876</c:v>
                </c:pt>
                <c:pt idx="9">
                  <c:v>3706</c:v>
                </c:pt>
                <c:pt idx="12">
                  <c:v>3712</c:v>
                </c:pt>
              </c:numCache>
            </c:numRef>
          </c:val>
        </c:ser>
        <c:dLbls>
          <c:showLegendKey val="0"/>
          <c:showVal val="0"/>
          <c:showCatName val="0"/>
          <c:showSerName val="0"/>
          <c:showPercent val="0"/>
          <c:showBubbleSize val="0"/>
        </c:dLbls>
        <c:gapWidth val="100"/>
        <c:overlap val="100"/>
        <c:axId val="137177728"/>
        <c:axId val="13719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1641</c:v>
                </c:pt>
                <c:pt idx="2">
                  <c:v>#N/A</c:v>
                </c:pt>
                <c:pt idx="3">
                  <c:v>#N/A</c:v>
                </c:pt>
                <c:pt idx="4">
                  <c:v>1681</c:v>
                </c:pt>
                <c:pt idx="5">
                  <c:v>#N/A</c:v>
                </c:pt>
                <c:pt idx="6">
                  <c:v>#N/A</c:v>
                </c:pt>
                <c:pt idx="7">
                  <c:v>1563</c:v>
                </c:pt>
                <c:pt idx="8">
                  <c:v>#N/A</c:v>
                </c:pt>
                <c:pt idx="9">
                  <c:v>#N/A</c:v>
                </c:pt>
                <c:pt idx="10">
                  <c:v>1448</c:v>
                </c:pt>
                <c:pt idx="11">
                  <c:v>#N/A</c:v>
                </c:pt>
                <c:pt idx="12">
                  <c:v>#N/A</c:v>
                </c:pt>
                <c:pt idx="13">
                  <c:v>1219</c:v>
                </c:pt>
                <c:pt idx="14">
                  <c:v>#N/A</c:v>
                </c:pt>
              </c:numCache>
            </c:numRef>
          </c:val>
          <c:smooth val="0"/>
        </c:ser>
        <c:dLbls>
          <c:showLegendKey val="0"/>
          <c:showVal val="0"/>
          <c:showCatName val="0"/>
          <c:showSerName val="0"/>
          <c:showPercent val="0"/>
          <c:showBubbleSize val="0"/>
        </c:dLbls>
        <c:marker val="1"/>
        <c:smooth val="0"/>
        <c:axId val="137177728"/>
        <c:axId val="137196288"/>
      </c:lineChart>
      <c:catAx>
        <c:axId val="1371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196288"/>
        <c:crosses val="autoZero"/>
        <c:auto val="1"/>
        <c:lblAlgn val="ctr"/>
        <c:lblOffset val="100"/>
        <c:tickLblSkip val="1"/>
        <c:tickMarkSkip val="1"/>
        <c:noMultiLvlLbl val="0"/>
      </c:catAx>
      <c:valAx>
        <c:axId val="13719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7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29146</c:v>
                </c:pt>
                <c:pt idx="5">
                  <c:v>30833</c:v>
                </c:pt>
                <c:pt idx="8">
                  <c:v>30467</c:v>
                </c:pt>
                <c:pt idx="11">
                  <c:v>30355</c:v>
                </c:pt>
                <c:pt idx="14">
                  <c:v>30297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942</c:v>
                </c:pt>
                <c:pt idx="5">
                  <c:v>804</c:v>
                </c:pt>
                <c:pt idx="8">
                  <c:v>721</c:v>
                </c:pt>
                <c:pt idx="11">
                  <c:v>580</c:v>
                </c:pt>
                <c:pt idx="14">
                  <c:v>541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5999</c:v>
                </c:pt>
                <c:pt idx="5">
                  <c:v>6953</c:v>
                </c:pt>
                <c:pt idx="8">
                  <c:v>8555</c:v>
                </c:pt>
                <c:pt idx="11">
                  <c:v>8744</c:v>
                </c:pt>
                <c:pt idx="14">
                  <c:v>10040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481</c:v>
                </c:pt>
                <c:pt idx="3">
                  <c:v>340</c:v>
                </c:pt>
                <c:pt idx="6">
                  <c:v>171</c:v>
                </c:pt>
                <c:pt idx="9">
                  <c:v>152</c:v>
                </c:pt>
                <c:pt idx="12">
                  <c:v>114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6031</c:v>
                </c:pt>
                <c:pt idx="3">
                  <c:v>6328</c:v>
                </c:pt>
                <c:pt idx="6">
                  <c:v>6035</c:v>
                </c:pt>
                <c:pt idx="9">
                  <c:v>5765</c:v>
                </c:pt>
                <c:pt idx="12">
                  <c:v>5495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116</c:v>
                </c:pt>
                <c:pt idx="3">
                  <c:v>89</c:v>
                </c:pt>
                <c:pt idx="6">
                  <c:v>57</c:v>
                </c:pt>
                <c:pt idx="9">
                  <c:v>36</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7371</c:v>
                </c:pt>
                <c:pt idx="3">
                  <c:v>7489</c:v>
                </c:pt>
                <c:pt idx="6">
                  <c:v>7713</c:v>
                </c:pt>
                <c:pt idx="9">
                  <c:v>7776</c:v>
                </c:pt>
                <c:pt idx="12">
                  <c:v>9604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1245</c:v>
                </c:pt>
                <c:pt idx="3">
                  <c:v>1079</c:v>
                </c:pt>
                <c:pt idx="6">
                  <c:v>903</c:v>
                </c:pt>
                <c:pt idx="9">
                  <c:v>255</c:v>
                </c:pt>
                <c:pt idx="12">
                  <c:v>225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33363</c:v>
                </c:pt>
                <c:pt idx="3">
                  <c:v>35265</c:v>
                </c:pt>
                <c:pt idx="6">
                  <c:v>34516</c:v>
                </c:pt>
                <c:pt idx="9">
                  <c:v>33601</c:v>
                </c:pt>
                <c:pt idx="12">
                  <c:v>33277</c:v>
                </c:pt>
              </c:numCache>
            </c:numRef>
          </c:val>
        </c:ser>
        <c:dLbls>
          <c:showLegendKey val="0"/>
          <c:showVal val="0"/>
          <c:showCatName val="0"/>
          <c:showSerName val="0"/>
          <c:showPercent val="0"/>
          <c:showBubbleSize val="0"/>
        </c:dLbls>
        <c:gapWidth val="100"/>
        <c:overlap val="100"/>
        <c:axId val="138695808"/>
        <c:axId val="13869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12521</c:v>
                </c:pt>
                <c:pt idx="2">
                  <c:v>#N/A</c:v>
                </c:pt>
                <c:pt idx="3">
                  <c:v>#N/A</c:v>
                </c:pt>
                <c:pt idx="4">
                  <c:v>12001</c:v>
                </c:pt>
                <c:pt idx="5">
                  <c:v>#N/A</c:v>
                </c:pt>
                <c:pt idx="6">
                  <c:v>#N/A</c:v>
                </c:pt>
                <c:pt idx="7">
                  <c:v>9652</c:v>
                </c:pt>
                <c:pt idx="8">
                  <c:v>#N/A</c:v>
                </c:pt>
                <c:pt idx="9">
                  <c:v>#N/A</c:v>
                </c:pt>
                <c:pt idx="10">
                  <c:v>7907</c:v>
                </c:pt>
                <c:pt idx="11">
                  <c:v>#N/A</c:v>
                </c:pt>
                <c:pt idx="12">
                  <c:v>#N/A</c:v>
                </c:pt>
                <c:pt idx="13">
                  <c:v>7866</c:v>
                </c:pt>
                <c:pt idx="14">
                  <c:v>#N/A</c:v>
                </c:pt>
              </c:numCache>
            </c:numRef>
          </c:val>
          <c:smooth val="0"/>
        </c:ser>
        <c:dLbls>
          <c:showLegendKey val="0"/>
          <c:showVal val="0"/>
          <c:showCatName val="0"/>
          <c:showSerName val="0"/>
          <c:showPercent val="0"/>
          <c:showBubbleSize val="0"/>
        </c:dLbls>
        <c:marker val="1"/>
        <c:smooth val="0"/>
        <c:axId val="138695808"/>
        <c:axId val="138697728"/>
      </c:lineChart>
      <c:catAx>
        <c:axId val="13869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697728"/>
        <c:crosses val="autoZero"/>
        <c:auto val="1"/>
        <c:lblAlgn val="ctr"/>
        <c:lblOffset val="100"/>
        <c:tickLblSkip val="1"/>
        <c:tickMarkSkip val="1"/>
        <c:noMultiLvlLbl val="0"/>
      </c:catAx>
      <c:valAx>
        <c:axId val="13869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9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41,809
41,546
514.81
28,112,188
27,181,049
762,257
16,798,359
33,277,162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財政基盤は脆弱で、類似団体平均を大きく下回っている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主産業である農林水産業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低迷</a:t>
          </a:r>
          <a:r>
            <a:rPr lang="ja-JP" altLang="en-US" sz="1100" b="0" i="0" baseline="0">
              <a:solidFill>
                <a:schemeClr val="dk1"/>
              </a:solidFill>
              <a:effectLst/>
              <a:latin typeface="+mn-lt"/>
              <a:ea typeface="+mn-ea"/>
              <a:cs typeface="+mn-cs"/>
            </a:rPr>
            <a:t>が続く中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新たな産業創出や企業誘致が進展せず、</a:t>
          </a:r>
          <a:r>
            <a:rPr lang="ja-JP" altLang="ja-JP" sz="1100" b="0" i="0" baseline="0">
              <a:solidFill>
                <a:schemeClr val="dk1"/>
              </a:solidFill>
              <a:effectLst/>
              <a:latin typeface="+mn-lt"/>
              <a:ea typeface="+mn-ea"/>
              <a:cs typeface="+mn-cs"/>
            </a:rPr>
            <a:t>市税収入の横ばいが続いており、平成21年度から</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年連続さらに低下し</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年度は同値となっ</a:t>
          </a:r>
          <a:r>
            <a:rPr lang="ja-JP" altLang="ja-JP" sz="1100" b="0" i="0" baseline="0">
              <a:solidFill>
                <a:schemeClr val="dk1"/>
              </a:solidFill>
              <a:effectLst/>
              <a:latin typeface="+mn-lt"/>
              <a:ea typeface="+mn-ea"/>
              <a:cs typeface="+mn-cs"/>
            </a:rPr>
            <a:t>た。</a:t>
          </a:r>
          <a:endParaRPr lang="ja-JP" altLang="ja-JP" sz="1400">
            <a:effectLst/>
          </a:endParaRPr>
        </a:p>
        <a:p>
          <a:pPr rtl="0"/>
          <a:r>
            <a:rPr lang="ja-JP" altLang="ja-JP" sz="1100" b="0" i="0" baseline="0">
              <a:solidFill>
                <a:schemeClr val="dk1"/>
              </a:solidFill>
              <a:effectLst/>
              <a:latin typeface="+mn-lt"/>
              <a:ea typeface="+mn-ea"/>
              <a:cs typeface="+mn-cs"/>
            </a:rPr>
            <a:t>　自主財源が乏しいため、行政評価システム等により徹底した</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の見直しを行い、</a:t>
          </a:r>
          <a:r>
            <a:rPr lang="ja-JP" altLang="en-US" sz="1100" b="0" i="0" baseline="0">
              <a:solidFill>
                <a:schemeClr val="dk1"/>
              </a:solidFill>
              <a:effectLst/>
              <a:latin typeface="+mn-lt"/>
              <a:ea typeface="+mn-ea"/>
              <a:cs typeface="+mn-cs"/>
            </a:rPr>
            <a:t>厳格な枠予算を設定し、無駄を省き、</a:t>
          </a:r>
          <a:r>
            <a:rPr lang="ja-JP" altLang="ja-JP" sz="1100" b="0" i="0" baseline="0">
              <a:solidFill>
                <a:schemeClr val="dk1"/>
              </a:solidFill>
              <a:effectLst/>
              <a:latin typeface="+mn-lt"/>
              <a:ea typeface="+mn-ea"/>
              <a:cs typeface="+mn-cs"/>
            </a:rPr>
            <a:t>行政の効率化を図ることにより、持続可能な財政基盤の確立に努める。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165100</xdr:rowOff>
    </xdr:to>
    <xdr:cxnSp macro="">
      <xdr:nvCxnSpPr>
        <xdr:cNvPr id="71" name="直線コネクタ 70"/>
        <xdr:cNvCxnSpPr/>
      </xdr:nvCxnSpPr>
      <xdr:spPr>
        <a:xfrm>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144992</xdr:rowOff>
    </xdr:to>
    <xdr:cxnSp macro="">
      <xdr:nvCxnSpPr>
        <xdr:cNvPr id="74" name="直線コネクタ 73"/>
        <xdr:cNvCxnSpPr/>
      </xdr:nvCxnSpPr>
      <xdr:spPr>
        <a:xfrm>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7" name="直線コネクタ 76"/>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経常経費の削減に努めて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主に繰出金が減</a:t>
          </a:r>
          <a:r>
            <a:rPr lang="ja-JP" altLang="ja-JP" sz="1100" b="0" i="0" baseline="0">
              <a:solidFill>
                <a:sysClr val="windowText" lastClr="000000"/>
              </a:solidFill>
              <a:effectLst/>
              <a:latin typeface="+mn-lt"/>
              <a:ea typeface="+mn-ea"/>
              <a:cs typeface="+mn-cs"/>
            </a:rPr>
            <a:t>となったことにより</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類似団体平均値を下回っているが80％超の比率となっており、財政の硬直化が懸念されるレベルである。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今後も引き続き、義務的経費は、職員の計画的な採用等により縮減に努めるとともに、当該年度償還金以上の起債の新規発行を行わないなど、公債費の抑制を図る取組みを行う。</a:t>
          </a:r>
          <a:r>
            <a:rPr lang="ja-JP" altLang="en-US" sz="1100" b="0" i="0" baseline="0">
              <a:solidFill>
                <a:sysClr val="windowText" lastClr="000000"/>
              </a:solidFill>
              <a:effectLst/>
              <a:latin typeface="+mn-lt"/>
              <a:ea typeface="+mn-ea"/>
              <a:cs typeface="+mn-cs"/>
            </a:rPr>
            <a:t>また公共施設等総合管理計画を早急に策定し、公共施設の集約を図り、固定的経費削減に努める。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63319</xdr:rowOff>
    </xdr:from>
    <xdr:to>
      <xdr:col>7</xdr:col>
      <xdr:colOff>152400</xdr:colOff>
      <xdr:row>61</xdr:row>
      <xdr:rowOff>40096</xdr:rowOff>
    </xdr:to>
    <xdr:cxnSp macro="">
      <xdr:nvCxnSpPr>
        <xdr:cNvPr id="133" name="直線コネクタ 132"/>
        <xdr:cNvCxnSpPr/>
      </xdr:nvCxnSpPr>
      <xdr:spPr>
        <a:xfrm flipV="1">
          <a:off x="4114800" y="10350319"/>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9072</xdr:rowOff>
    </xdr:from>
    <xdr:to>
      <xdr:col>6</xdr:col>
      <xdr:colOff>0</xdr:colOff>
      <xdr:row>61</xdr:row>
      <xdr:rowOff>40096</xdr:rowOff>
    </xdr:to>
    <xdr:cxnSp macro="">
      <xdr:nvCxnSpPr>
        <xdr:cNvPr id="136" name="直線コネクタ 135"/>
        <xdr:cNvCxnSpPr/>
      </xdr:nvCxnSpPr>
      <xdr:spPr>
        <a:xfrm>
          <a:off x="3225800" y="104675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132262</xdr:rowOff>
    </xdr:from>
    <xdr:to>
      <xdr:col>4</xdr:col>
      <xdr:colOff>482600</xdr:colOff>
      <xdr:row>61</xdr:row>
      <xdr:rowOff>9072</xdr:rowOff>
    </xdr:to>
    <xdr:cxnSp macro="">
      <xdr:nvCxnSpPr>
        <xdr:cNvPr id="139" name="直線コネクタ 138"/>
        <xdr:cNvCxnSpPr/>
      </xdr:nvCxnSpPr>
      <xdr:spPr>
        <a:xfrm>
          <a:off x="2336800" y="104192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132262</xdr:rowOff>
    </xdr:from>
    <xdr:to>
      <xdr:col>3</xdr:col>
      <xdr:colOff>279400</xdr:colOff>
      <xdr:row>61</xdr:row>
      <xdr:rowOff>153851</xdr:rowOff>
    </xdr:to>
    <xdr:cxnSp macro="">
      <xdr:nvCxnSpPr>
        <xdr:cNvPr id="142" name="直線コネクタ 141"/>
        <xdr:cNvCxnSpPr/>
      </xdr:nvCxnSpPr>
      <xdr:spPr>
        <a:xfrm flipV="1">
          <a:off x="1447800" y="10419262"/>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12519</xdr:rowOff>
    </xdr:from>
    <xdr:to>
      <xdr:col>7</xdr:col>
      <xdr:colOff>203200</xdr:colOff>
      <xdr:row>60</xdr:row>
      <xdr:rowOff>114119</xdr:rowOff>
    </xdr:to>
    <xdr:sp macro="" textlink="">
      <xdr:nvSpPr>
        <xdr:cNvPr id="152" name="円/楕円 151"/>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29046</xdr:rowOff>
    </xdr:from>
    <xdr:ext cx="762000" cy="259045"/>
    <xdr:sp macro="" textlink="">
      <xdr:nvSpPr>
        <xdr:cNvPr id="153" name="財政構造の弾力性該当値テキスト"/>
        <xdr:cNvSpPr txBox="1"/>
      </xdr:nvSpPr>
      <xdr:spPr>
        <a:xfrm>
          <a:off x="5041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160746</xdr:rowOff>
    </xdr:from>
    <xdr:to>
      <xdr:col>6</xdr:col>
      <xdr:colOff>50800</xdr:colOff>
      <xdr:row>61</xdr:row>
      <xdr:rowOff>90896</xdr:rowOff>
    </xdr:to>
    <xdr:sp macro="" textlink="">
      <xdr:nvSpPr>
        <xdr:cNvPr id="154" name="円/楕円 153"/>
        <xdr:cNvSpPr/>
      </xdr:nvSpPr>
      <xdr:spPr>
        <a:xfrm>
          <a:off x="4064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101073</xdr:rowOff>
    </xdr:from>
    <xdr:ext cx="736600" cy="259045"/>
    <xdr:sp macro="" textlink="">
      <xdr:nvSpPr>
        <xdr:cNvPr id="155" name="テキスト ボックス 154"/>
        <xdr:cNvSpPr txBox="1"/>
      </xdr:nvSpPr>
      <xdr:spPr>
        <a:xfrm>
          <a:off x="3733800" y="102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129722</xdr:rowOff>
    </xdr:from>
    <xdr:to>
      <xdr:col>4</xdr:col>
      <xdr:colOff>533400</xdr:colOff>
      <xdr:row>61</xdr:row>
      <xdr:rowOff>59872</xdr:rowOff>
    </xdr:to>
    <xdr:sp macro="" textlink="">
      <xdr:nvSpPr>
        <xdr:cNvPr id="156" name="円/楕円 155"/>
        <xdr:cNvSpPr/>
      </xdr:nvSpPr>
      <xdr:spPr>
        <a:xfrm>
          <a:off x="3175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70049</xdr:rowOff>
    </xdr:from>
    <xdr:ext cx="762000" cy="259045"/>
    <xdr:sp macro="" textlink="">
      <xdr:nvSpPr>
        <xdr:cNvPr id="157" name="テキスト ボックス 156"/>
        <xdr:cNvSpPr txBox="1"/>
      </xdr:nvSpPr>
      <xdr:spPr>
        <a:xfrm>
          <a:off x="2844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81462</xdr:rowOff>
    </xdr:from>
    <xdr:to>
      <xdr:col>3</xdr:col>
      <xdr:colOff>330200</xdr:colOff>
      <xdr:row>61</xdr:row>
      <xdr:rowOff>11612</xdr:rowOff>
    </xdr:to>
    <xdr:sp macro="" textlink="">
      <xdr:nvSpPr>
        <xdr:cNvPr id="158" name="円/楕円 157"/>
        <xdr:cNvSpPr/>
      </xdr:nvSpPr>
      <xdr:spPr>
        <a:xfrm>
          <a:off x="2286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21789</xdr:rowOff>
    </xdr:from>
    <xdr:ext cx="762000" cy="259045"/>
    <xdr:sp macro="" textlink="">
      <xdr:nvSpPr>
        <xdr:cNvPr id="159" name="テキスト ボックス 158"/>
        <xdr:cNvSpPr txBox="1"/>
      </xdr:nvSpPr>
      <xdr:spPr>
        <a:xfrm>
          <a:off x="1955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103051</xdr:rowOff>
    </xdr:from>
    <xdr:to>
      <xdr:col>2</xdr:col>
      <xdr:colOff>127000</xdr:colOff>
      <xdr:row>62</xdr:row>
      <xdr:rowOff>33201</xdr:rowOff>
    </xdr:to>
    <xdr:sp macro="" textlink="">
      <xdr:nvSpPr>
        <xdr:cNvPr id="160" name="円/楕円 159"/>
        <xdr:cNvSpPr/>
      </xdr:nvSpPr>
      <xdr:spPr>
        <a:xfrm>
          <a:off x="1397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43378</xdr:rowOff>
    </xdr:from>
    <xdr:ext cx="762000" cy="259045"/>
    <xdr:sp macro="" textlink="">
      <xdr:nvSpPr>
        <xdr:cNvPr id="161" name="テキスト ボックス 160"/>
        <xdr:cNvSpPr txBox="1"/>
      </xdr:nvSpPr>
      <xdr:spPr>
        <a:xfrm>
          <a:off x="1066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[185,542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は、合併した5町の職員を引き継いでいるため、職員数が類似団体と比較して多くなっており、人口一人当たり決算額が高い数値となっている。職員の計画的な採用により、職員数、職員給与費は着実に減少しているが、今後も引き続き定員適正化に努める。</a:t>
          </a:r>
          <a:endParaRPr lang="ja-JP" altLang="ja-JP" sz="1400">
            <a:effectLst/>
          </a:endParaRPr>
        </a:p>
        <a:p>
          <a:pPr rtl="0"/>
          <a:r>
            <a:rPr lang="ja-JP" altLang="ja-JP" sz="1100" b="0" i="0" baseline="0">
              <a:solidFill>
                <a:schemeClr val="dk1"/>
              </a:solidFill>
              <a:effectLst/>
              <a:latin typeface="+mn-lt"/>
              <a:ea typeface="+mn-ea"/>
              <a:cs typeface="+mn-cs"/>
            </a:rPr>
            <a:t>　物件費は、公共事業に伴う土地購入費が平成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年度より</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となっている。また職員数の適正化を進める中で、事務補助員の賃金が増加傾向である</a:t>
          </a:r>
          <a:r>
            <a:rPr lang="ja-JP" altLang="en-US" sz="1100" b="0" i="0" baseline="0">
              <a:solidFill>
                <a:schemeClr val="dk1"/>
              </a:solidFill>
              <a:effectLst/>
              <a:latin typeface="+mn-lt"/>
              <a:ea typeface="+mn-ea"/>
              <a:cs typeface="+mn-cs"/>
            </a:rPr>
            <a:t>ので、事務補助員の配置を見直し、総合計画を策定し削減に努める。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59268</xdr:rowOff>
    </xdr:from>
    <xdr:to>
      <xdr:col>7</xdr:col>
      <xdr:colOff>152400</xdr:colOff>
      <xdr:row>81</xdr:row>
      <xdr:rowOff>62454</xdr:rowOff>
    </xdr:to>
    <xdr:cxnSp macro="">
      <xdr:nvCxnSpPr>
        <xdr:cNvPr id="195" name="直線コネクタ 194"/>
        <xdr:cNvCxnSpPr/>
      </xdr:nvCxnSpPr>
      <xdr:spPr>
        <a:xfrm>
          <a:off x="4114800" y="13946718"/>
          <a:ext cx="8382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59268</xdr:rowOff>
    </xdr:from>
    <xdr:to>
      <xdr:col>6</xdr:col>
      <xdr:colOff>0</xdr:colOff>
      <xdr:row>81</xdr:row>
      <xdr:rowOff>61661</xdr:rowOff>
    </xdr:to>
    <xdr:cxnSp macro="">
      <xdr:nvCxnSpPr>
        <xdr:cNvPr id="198" name="直線コネクタ 197"/>
        <xdr:cNvCxnSpPr/>
      </xdr:nvCxnSpPr>
      <xdr:spPr>
        <a:xfrm flipV="1">
          <a:off x="3225800" y="13946718"/>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58782</xdr:rowOff>
    </xdr:from>
    <xdr:to>
      <xdr:col>4</xdr:col>
      <xdr:colOff>482600</xdr:colOff>
      <xdr:row>81</xdr:row>
      <xdr:rowOff>61661</xdr:rowOff>
    </xdr:to>
    <xdr:cxnSp macro="">
      <xdr:nvCxnSpPr>
        <xdr:cNvPr id="201" name="直線コネクタ 200"/>
        <xdr:cNvCxnSpPr/>
      </xdr:nvCxnSpPr>
      <xdr:spPr>
        <a:xfrm>
          <a:off x="2336800" y="13946232"/>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54074</xdr:rowOff>
    </xdr:from>
    <xdr:to>
      <xdr:col>3</xdr:col>
      <xdr:colOff>279400</xdr:colOff>
      <xdr:row>81</xdr:row>
      <xdr:rowOff>58782</xdr:rowOff>
    </xdr:to>
    <xdr:cxnSp macro="">
      <xdr:nvCxnSpPr>
        <xdr:cNvPr id="204" name="直線コネクタ 203"/>
        <xdr:cNvCxnSpPr/>
      </xdr:nvCxnSpPr>
      <xdr:spPr>
        <a:xfrm>
          <a:off x="1447800" y="13941524"/>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11654</xdr:rowOff>
    </xdr:from>
    <xdr:to>
      <xdr:col>7</xdr:col>
      <xdr:colOff>203200</xdr:colOff>
      <xdr:row>81</xdr:row>
      <xdr:rowOff>113254</xdr:rowOff>
    </xdr:to>
    <xdr:sp macro="" textlink="">
      <xdr:nvSpPr>
        <xdr:cNvPr id="214" name="円/楕円 213"/>
        <xdr:cNvSpPr/>
      </xdr:nvSpPr>
      <xdr:spPr>
        <a:xfrm>
          <a:off x="4902200" y="138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59931</xdr:rowOff>
    </xdr:from>
    <xdr:ext cx="762000" cy="259045"/>
    <xdr:sp macro="" textlink="">
      <xdr:nvSpPr>
        <xdr:cNvPr id="215" name="人件費・物件費等の状況該当値テキスト"/>
        <xdr:cNvSpPr txBox="1"/>
      </xdr:nvSpPr>
      <xdr:spPr>
        <a:xfrm>
          <a:off x="5041900" y="1394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185,542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8468</xdr:rowOff>
    </xdr:from>
    <xdr:to>
      <xdr:col>6</xdr:col>
      <xdr:colOff>50800</xdr:colOff>
      <xdr:row>81</xdr:row>
      <xdr:rowOff>110068</xdr:rowOff>
    </xdr:to>
    <xdr:sp macro="" textlink="">
      <xdr:nvSpPr>
        <xdr:cNvPr id="216" name="円/楕円 215"/>
        <xdr:cNvSpPr/>
      </xdr:nvSpPr>
      <xdr:spPr>
        <a:xfrm>
          <a:off x="4064000" y="1389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94845</xdr:rowOff>
    </xdr:from>
    <xdr:ext cx="736600" cy="259045"/>
    <xdr:sp macro="" textlink="">
      <xdr:nvSpPr>
        <xdr:cNvPr id="217" name="テキスト ボックス 216"/>
        <xdr:cNvSpPr txBox="1"/>
      </xdr:nvSpPr>
      <xdr:spPr>
        <a:xfrm>
          <a:off x="3733800" y="13982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10861</xdr:rowOff>
    </xdr:from>
    <xdr:to>
      <xdr:col>4</xdr:col>
      <xdr:colOff>533400</xdr:colOff>
      <xdr:row>81</xdr:row>
      <xdr:rowOff>112461</xdr:rowOff>
    </xdr:to>
    <xdr:sp macro="" textlink="">
      <xdr:nvSpPr>
        <xdr:cNvPr id="218" name="円/楕円 217"/>
        <xdr:cNvSpPr/>
      </xdr:nvSpPr>
      <xdr:spPr>
        <a:xfrm>
          <a:off x="3175000" y="138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97238</xdr:rowOff>
    </xdr:from>
    <xdr:ext cx="762000" cy="259045"/>
    <xdr:sp macro="" textlink="">
      <xdr:nvSpPr>
        <xdr:cNvPr id="219" name="テキスト ボックス 218"/>
        <xdr:cNvSpPr txBox="1"/>
      </xdr:nvSpPr>
      <xdr:spPr>
        <a:xfrm>
          <a:off x="2844800" y="1398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7982</xdr:rowOff>
    </xdr:from>
    <xdr:to>
      <xdr:col>3</xdr:col>
      <xdr:colOff>330200</xdr:colOff>
      <xdr:row>81</xdr:row>
      <xdr:rowOff>109582</xdr:rowOff>
    </xdr:to>
    <xdr:sp macro="" textlink="">
      <xdr:nvSpPr>
        <xdr:cNvPr id="220" name="円/楕円 219"/>
        <xdr:cNvSpPr/>
      </xdr:nvSpPr>
      <xdr:spPr>
        <a:xfrm>
          <a:off x="2286000" y="13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94359</xdr:rowOff>
    </xdr:from>
    <xdr:ext cx="762000" cy="259045"/>
    <xdr:sp macro="" textlink="">
      <xdr:nvSpPr>
        <xdr:cNvPr id="221" name="テキスト ボックス 220"/>
        <xdr:cNvSpPr txBox="1"/>
      </xdr:nvSpPr>
      <xdr:spPr>
        <a:xfrm>
          <a:off x="1955800" y="1398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3274</xdr:rowOff>
    </xdr:from>
    <xdr:to>
      <xdr:col>2</xdr:col>
      <xdr:colOff>127000</xdr:colOff>
      <xdr:row>81</xdr:row>
      <xdr:rowOff>104874</xdr:rowOff>
    </xdr:to>
    <xdr:sp macro="" textlink="">
      <xdr:nvSpPr>
        <xdr:cNvPr id="222" name="円/楕円 221"/>
        <xdr:cNvSpPr/>
      </xdr:nvSpPr>
      <xdr:spPr>
        <a:xfrm>
          <a:off x="1397000" y="138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89651</xdr:rowOff>
    </xdr:from>
    <xdr:ext cx="762000" cy="259045"/>
    <xdr:sp macro="" textlink="">
      <xdr:nvSpPr>
        <xdr:cNvPr id="223" name="テキスト ボックス 222"/>
        <xdr:cNvSpPr txBox="1"/>
      </xdr:nvSpPr>
      <xdr:spPr>
        <a:xfrm>
          <a:off x="1066800" y="1397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類似団体の中では低水準である。今後も人事評価制度の導入等により、給与水準の適正化に努める。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87</xdr:row>
      <xdr:rowOff>58843</xdr:rowOff>
    </xdr:to>
    <xdr:cxnSp macro="">
      <xdr:nvCxnSpPr>
        <xdr:cNvPr id="257" name="直線コネクタ 256"/>
        <xdr:cNvCxnSpPr/>
      </xdr:nvCxnSpPr>
      <xdr:spPr>
        <a:xfrm flipV="1">
          <a:off x="16179800" y="14685434"/>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58843</xdr:rowOff>
    </xdr:from>
    <xdr:to>
      <xdr:col>23</xdr:col>
      <xdr:colOff>406400</xdr:colOff>
      <xdr:row>87</xdr:row>
      <xdr:rowOff>58843</xdr:rowOff>
    </xdr:to>
    <xdr:cxnSp macro="">
      <xdr:nvCxnSpPr>
        <xdr:cNvPr id="260" name="直線コネクタ 259"/>
        <xdr:cNvCxnSpPr/>
      </xdr:nvCxnSpPr>
      <xdr:spPr>
        <a:xfrm>
          <a:off x="15290800" y="14974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87</xdr:row>
      <xdr:rowOff>58843</xdr:rowOff>
    </xdr:to>
    <xdr:cxnSp macro="">
      <xdr:nvCxnSpPr>
        <xdr:cNvPr id="263" name="直線コネクタ 262"/>
        <xdr:cNvCxnSpPr/>
      </xdr:nvCxnSpPr>
      <xdr:spPr>
        <a:xfrm>
          <a:off x="14401800" y="14669346"/>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92075</xdr:rowOff>
    </xdr:from>
    <xdr:to>
      <xdr:col>21</xdr:col>
      <xdr:colOff>0</xdr:colOff>
      <xdr:row>85</xdr:row>
      <xdr:rowOff>96096</xdr:rowOff>
    </xdr:to>
    <xdr:cxnSp macro="">
      <xdr:nvCxnSpPr>
        <xdr:cNvPr id="266" name="直線コネクタ 265"/>
        <xdr:cNvCxnSpPr/>
      </xdr:nvCxnSpPr>
      <xdr:spPr>
        <a:xfrm>
          <a:off x="13512800" y="146653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6" name="円/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8043</xdr:rowOff>
    </xdr:from>
    <xdr:to>
      <xdr:col>23</xdr:col>
      <xdr:colOff>457200</xdr:colOff>
      <xdr:row>87</xdr:row>
      <xdr:rowOff>109643</xdr:rowOff>
    </xdr:to>
    <xdr:sp macro="" textlink="">
      <xdr:nvSpPr>
        <xdr:cNvPr id="278" name="円/楕円 277"/>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119820</xdr:rowOff>
    </xdr:from>
    <xdr:ext cx="736600" cy="259045"/>
    <xdr:sp macro="" textlink="">
      <xdr:nvSpPr>
        <xdr:cNvPr id="279" name="テキスト ボックス 278"/>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xdr:rowOff>
    </xdr:from>
    <xdr:to>
      <xdr:col>22</xdr:col>
      <xdr:colOff>254000</xdr:colOff>
      <xdr:row>87</xdr:row>
      <xdr:rowOff>109643</xdr:rowOff>
    </xdr:to>
    <xdr:sp macro="" textlink="">
      <xdr:nvSpPr>
        <xdr:cNvPr id="280" name="円/楕円 279"/>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81" name="テキスト ボックス 280"/>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82" name="円/楕円 281"/>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157073</xdr:rowOff>
    </xdr:from>
    <xdr:ext cx="762000" cy="259045"/>
    <xdr:sp macro="" textlink="">
      <xdr:nvSpPr>
        <xdr:cNvPr id="283" name="テキスト ボックス 282"/>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41275</xdr:rowOff>
    </xdr:from>
    <xdr:to>
      <xdr:col>19</xdr:col>
      <xdr:colOff>533400</xdr:colOff>
      <xdr:row>85</xdr:row>
      <xdr:rowOff>142875</xdr:rowOff>
    </xdr:to>
    <xdr:sp macro="" textlink="">
      <xdr:nvSpPr>
        <xdr:cNvPr id="284" name="円/楕円 283"/>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153052</xdr:rowOff>
    </xdr:from>
    <xdr:ext cx="762000" cy="259045"/>
    <xdr:sp macro="" textlink="">
      <xdr:nvSpPr>
        <xdr:cNvPr id="285" name="テキスト ボックス 284"/>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平成17年4月1日の682人から平成2</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年4月1日には</a:t>
          </a:r>
          <a:r>
            <a:rPr lang="en-US" altLang="ja-JP" sz="1100" b="0" i="0" baseline="0">
              <a:solidFill>
                <a:sysClr val="windowText" lastClr="000000"/>
              </a:solidFill>
              <a:effectLst/>
              <a:latin typeface="+mn-lt"/>
              <a:ea typeface="+mn-ea"/>
              <a:cs typeface="+mn-cs"/>
            </a:rPr>
            <a:t>559</a:t>
          </a:r>
          <a:r>
            <a:rPr lang="ja-JP" altLang="ja-JP" sz="1100" b="0" i="0" baseline="0">
              <a:solidFill>
                <a:sysClr val="windowText" lastClr="000000"/>
              </a:solidFill>
              <a:effectLst/>
              <a:latin typeface="+mn-lt"/>
              <a:ea typeface="+mn-ea"/>
              <a:cs typeface="+mn-cs"/>
            </a:rPr>
            <a:t>人となり、1</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人減少しているが、現在も類似団体平均値より多い職員数となっている。</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定員の適正化を図るため、西予市定員管理適正化計画を基本に事務事業の抜本的な見直</a:t>
          </a:r>
          <a:r>
            <a:rPr lang="ja-JP" altLang="en-US" sz="1100" b="0" i="0" baseline="0">
              <a:solidFill>
                <a:schemeClr val="dk1"/>
              </a:solidFill>
              <a:effectLst/>
              <a:latin typeface="+mn-lt"/>
              <a:ea typeface="+mn-ea"/>
              <a:cs typeface="+mn-cs"/>
            </a:rPr>
            <a:t>しを行っていたが、今後は総合計画策定に盛込み、継続して、</a:t>
          </a:r>
          <a:r>
            <a:rPr lang="ja-JP" altLang="ja-JP" sz="1100" b="0" i="0" baseline="0">
              <a:solidFill>
                <a:schemeClr val="dk1"/>
              </a:solidFill>
              <a:effectLst/>
              <a:latin typeface="+mn-lt"/>
              <a:ea typeface="+mn-ea"/>
              <a:cs typeface="+mn-cs"/>
            </a:rPr>
            <a:t>組織の再編、</a:t>
          </a:r>
          <a:r>
            <a:rPr lang="ja-JP" altLang="en-US" sz="1100" b="0" i="0" baseline="0">
              <a:solidFill>
                <a:schemeClr val="dk1"/>
              </a:solidFill>
              <a:effectLst/>
              <a:latin typeface="+mn-lt"/>
              <a:ea typeface="+mn-ea"/>
              <a:cs typeface="+mn-cs"/>
            </a:rPr>
            <a:t>人員の適正配置、</a:t>
          </a:r>
          <a:r>
            <a:rPr lang="ja-JP" altLang="ja-JP" sz="1100" b="0" i="0" baseline="0">
              <a:solidFill>
                <a:schemeClr val="dk1"/>
              </a:solidFill>
              <a:effectLst/>
              <a:latin typeface="+mn-lt"/>
              <a:ea typeface="+mn-ea"/>
              <a:cs typeface="+mn-cs"/>
            </a:rPr>
            <a:t>民間委託の推進、早期退職者制度の活用、</a:t>
          </a:r>
          <a:r>
            <a:rPr lang="ja-JP" altLang="en-US" sz="1100" b="0" i="0" baseline="0">
              <a:solidFill>
                <a:schemeClr val="dk1"/>
              </a:solidFill>
              <a:effectLst/>
              <a:latin typeface="+mn-lt"/>
              <a:ea typeface="+mn-ea"/>
              <a:cs typeface="+mn-cs"/>
            </a:rPr>
            <a:t>有能な人材の確保等</a:t>
          </a:r>
          <a:r>
            <a:rPr lang="ja-JP" altLang="ja-JP" sz="1100" b="0" i="0" baseline="0">
              <a:solidFill>
                <a:schemeClr val="dk1"/>
              </a:solidFill>
              <a:effectLst/>
              <a:latin typeface="+mn-lt"/>
              <a:ea typeface="+mn-ea"/>
              <a:cs typeface="+mn-cs"/>
            </a:rPr>
            <a:t>により適切な定員管理に努める。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151977</xdr:rowOff>
    </xdr:from>
    <xdr:to>
      <xdr:col>24</xdr:col>
      <xdr:colOff>558800</xdr:colOff>
      <xdr:row>64</xdr:row>
      <xdr:rowOff>168063</xdr:rowOff>
    </xdr:to>
    <xdr:cxnSp macro="">
      <xdr:nvCxnSpPr>
        <xdr:cNvPr id="322" name="直線コネクタ 321"/>
        <xdr:cNvCxnSpPr/>
      </xdr:nvCxnSpPr>
      <xdr:spPr>
        <a:xfrm flipV="1">
          <a:off x="16179800" y="111247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168063</xdr:rowOff>
    </xdr:from>
    <xdr:to>
      <xdr:col>23</xdr:col>
      <xdr:colOff>406400</xdr:colOff>
      <xdr:row>65</xdr:row>
      <xdr:rowOff>3508</xdr:rowOff>
    </xdr:to>
    <xdr:cxnSp macro="">
      <xdr:nvCxnSpPr>
        <xdr:cNvPr id="325" name="直線コネクタ 324"/>
        <xdr:cNvCxnSpPr/>
      </xdr:nvCxnSpPr>
      <xdr:spPr>
        <a:xfrm flipV="1">
          <a:off x="15290800" y="1114086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3508</xdr:rowOff>
    </xdr:from>
    <xdr:to>
      <xdr:col>22</xdr:col>
      <xdr:colOff>203200</xdr:colOff>
      <xdr:row>65</xdr:row>
      <xdr:rowOff>36830</xdr:rowOff>
    </xdr:to>
    <xdr:cxnSp macro="">
      <xdr:nvCxnSpPr>
        <xdr:cNvPr id="328" name="直線コネクタ 327"/>
        <xdr:cNvCxnSpPr/>
      </xdr:nvCxnSpPr>
      <xdr:spPr>
        <a:xfrm flipV="1">
          <a:off x="14401800" y="11147758"/>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36830</xdr:rowOff>
    </xdr:from>
    <xdr:to>
      <xdr:col>21</xdr:col>
      <xdr:colOff>0</xdr:colOff>
      <xdr:row>65</xdr:row>
      <xdr:rowOff>55214</xdr:rowOff>
    </xdr:to>
    <xdr:cxnSp macro="">
      <xdr:nvCxnSpPr>
        <xdr:cNvPr id="331" name="直線コネクタ 330"/>
        <xdr:cNvCxnSpPr/>
      </xdr:nvCxnSpPr>
      <xdr:spPr>
        <a:xfrm flipV="1">
          <a:off x="13512800" y="1118108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101177</xdr:rowOff>
    </xdr:from>
    <xdr:to>
      <xdr:col>24</xdr:col>
      <xdr:colOff>609600</xdr:colOff>
      <xdr:row>65</xdr:row>
      <xdr:rowOff>31327</xdr:rowOff>
    </xdr:to>
    <xdr:sp macro="" textlink="">
      <xdr:nvSpPr>
        <xdr:cNvPr id="341" name="円/楕円 340"/>
        <xdr:cNvSpPr/>
      </xdr:nvSpPr>
      <xdr:spPr>
        <a:xfrm>
          <a:off x="16967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73254</xdr:rowOff>
    </xdr:from>
    <xdr:ext cx="762000" cy="259045"/>
    <xdr:sp macro="" textlink="">
      <xdr:nvSpPr>
        <xdr:cNvPr id="342" name="定員管理の状況該当値テキスト"/>
        <xdr:cNvSpPr txBox="1"/>
      </xdr:nvSpPr>
      <xdr:spPr>
        <a:xfrm>
          <a:off x="17106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117263</xdr:rowOff>
    </xdr:from>
    <xdr:to>
      <xdr:col>23</xdr:col>
      <xdr:colOff>457200</xdr:colOff>
      <xdr:row>65</xdr:row>
      <xdr:rowOff>47413</xdr:rowOff>
    </xdr:to>
    <xdr:sp macro="" textlink="">
      <xdr:nvSpPr>
        <xdr:cNvPr id="343" name="円/楕円 342"/>
        <xdr:cNvSpPr/>
      </xdr:nvSpPr>
      <xdr:spPr>
        <a:xfrm>
          <a:off x="16129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32190</xdr:rowOff>
    </xdr:from>
    <xdr:ext cx="736600" cy="259045"/>
    <xdr:sp macro="" textlink="">
      <xdr:nvSpPr>
        <xdr:cNvPr id="344" name="テキスト ボックス 343"/>
        <xdr:cNvSpPr txBox="1"/>
      </xdr:nvSpPr>
      <xdr:spPr>
        <a:xfrm>
          <a:off x="15798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124158</xdr:rowOff>
    </xdr:from>
    <xdr:to>
      <xdr:col>22</xdr:col>
      <xdr:colOff>254000</xdr:colOff>
      <xdr:row>65</xdr:row>
      <xdr:rowOff>54308</xdr:rowOff>
    </xdr:to>
    <xdr:sp macro="" textlink="">
      <xdr:nvSpPr>
        <xdr:cNvPr id="345" name="円/楕円 344"/>
        <xdr:cNvSpPr/>
      </xdr:nvSpPr>
      <xdr:spPr>
        <a:xfrm>
          <a:off x="15240000" y="110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39085</xdr:rowOff>
    </xdr:from>
    <xdr:ext cx="762000" cy="259045"/>
    <xdr:sp macro="" textlink="">
      <xdr:nvSpPr>
        <xdr:cNvPr id="346" name="テキスト ボックス 345"/>
        <xdr:cNvSpPr txBox="1"/>
      </xdr:nvSpPr>
      <xdr:spPr>
        <a:xfrm>
          <a:off x="14909800" y="1118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157480</xdr:rowOff>
    </xdr:from>
    <xdr:to>
      <xdr:col>21</xdr:col>
      <xdr:colOff>50800</xdr:colOff>
      <xdr:row>65</xdr:row>
      <xdr:rowOff>87630</xdr:rowOff>
    </xdr:to>
    <xdr:sp macro="" textlink="">
      <xdr:nvSpPr>
        <xdr:cNvPr id="347" name="円/楕円 346"/>
        <xdr:cNvSpPr/>
      </xdr:nvSpPr>
      <xdr:spPr>
        <a:xfrm>
          <a:off x="14351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72407</xdr:rowOff>
    </xdr:from>
    <xdr:ext cx="762000" cy="259045"/>
    <xdr:sp macro="" textlink="">
      <xdr:nvSpPr>
        <xdr:cNvPr id="348" name="テキスト ボックス 347"/>
        <xdr:cNvSpPr txBox="1"/>
      </xdr:nvSpPr>
      <xdr:spPr>
        <a:xfrm>
          <a:off x="14020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4414</xdr:rowOff>
    </xdr:from>
    <xdr:to>
      <xdr:col>19</xdr:col>
      <xdr:colOff>533400</xdr:colOff>
      <xdr:row>65</xdr:row>
      <xdr:rowOff>106014</xdr:rowOff>
    </xdr:to>
    <xdr:sp macro="" textlink="">
      <xdr:nvSpPr>
        <xdr:cNvPr id="349" name="円/楕円 348"/>
        <xdr:cNvSpPr/>
      </xdr:nvSpPr>
      <xdr:spPr>
        <a:xfrm>
          <a:off x="13462000" y="111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90791</xdr:rowOff>
    </xdr:from>
    <xdr:ext cx="762000" cy="259045"/>
    <xdr:sp macro="" textlink="">
      <xdr:nvSpPr>
        <xdr:cNvPr id="350" name="テキスト ボックス 349"/>
        <xdr:cNvSpPr txBox="1"/>
      </xdr:nvSpPr>
      <xdr:spPr>
        <a:xfrm>
          <a:off x="13131800" y="1123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類似団体平均を下回っているが、合併時の「新市建設計画」に伴う普通建設事業に起因する起債の償還開始等で、公債費は</a:t>
          </a:r>
          <a:r>
            <a:rPr lang="en-US" altLang="ja-JP" sz="1100" b="0" i="0" baseline="0">
              <a:solidFill>
                <a:schemeClr val="dk1"/>
              </a:solidFill>
              <a:effectLst/>
              <a:latin typeface="+mn-lt"/>
              <a:ea typeface="+mn-ea"/>
              <a:cs typeface="+mn-cs"/>
            </a:rPr>
            <a:t>13.7</a:t>
          </a:r>
          <a:r>
            <a:rPr lang="ja-JP" altLang="en-US" sz="1100" b="0" i="0" baseline="0">
              <a:solidFill>
                <a:schemeClr val="dk1"/>
              </a:solidFill>
              <a:effectLst/>
              <a:latin typeface="+mn-lt"/>
              <a:ea typeface="+mn-ea"/>
              <a:cs typeface="+mn-cs"/>
            </a:rPr>
            <a:t>％前後を推移しており、平成</a:t>
          </a:r>
          <a:r>
            <a:rPr lang="en-US" altLang="ja-JP" sz="1100" b="0" i="0" baseline="0">
              <a:solidFill>
                <a:schemeClr val="dk1"/>
              </a:solidFill>
              <a:effectLst/>
              <a:latin typeface="+mn-lt"/>
              <a:ea typeface="+mn-ea"/>
              <a:cs typeface="+mn-cs"/>
            </a:rPr>
            <a:t>32</a:t>
          </a:r>
          <a:r>
            <a:rPr lang="ja-JP" altLang="en-US" sz="1100" b="0" i="0" baseline="0">
              <a:solidFill>
                <a:schemeClr val="dk1"/>
              </a:solidFill>
              <a:effectLst/>
              <a:latin typeface="+mn-lt"/>
              <a:ea typeface="+mn-ea"/>
              <a:cs typeface="+mn-cs"/>
            </a:rPr>
            <a:t>年度がピークと予想される。今後は普通交付税の一本算定による減額により非常に厳しい財政運営を迫られると見込まれることから、総合計画を策定し当初の計画の整理・縮小も視野に、起債依存型の事業実施を見直し、当初予算編成時において起債の上限枠を設け、公債費の抑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134620</xdr:rowOff>
    </xdr:from>
    <xdr:to>
      <xdr:col>24</xdr:col>
      <xdr:colOff>558800</xdr:colOff>
      <xdr:row>37</xdr:row>
      <xdr:rowOff>165644</xdr:rowOff>
    </xdr:to>
    <xdr:cxnSp macro="">
      <xdr:nvCxnSpPr>
        <xdr:cNvPr id="386" name="直線コネクタ 385"/>
        <xdr:cNvCxnSpPr/>
      </xdr:nvCxnSpPr>
      <xdr:spPr>
        <a:xfrm flipV="1">
          <a:off x="16179800" y="64782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165644</xdr:rowOff>
    </xdr:from>
    <xdr:to>
      <xdr:col>23</xdr:col>
      <xdr:colOff>406400</xdr:colOff>
      <xdr:row>38</xdr:row>
      <xdr:rowOff>14877</xdr:rowOff>
    </xdr:to>
    <xdr:cxnSp macro="">
      <xdr:nvCxnSpPr>
        <xdr:cNvPr id="389" name="直線コネクタ 388"/>
        <xdr:cNvCxnSpPr/>
      </xdr:nvCxnSpPr>
      <xdr:spPr>
        <a:xfrm flipV="1">
          <a:off x="15290800" y="65092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14877</xdr:rowOff>
    </xdr:from>
    <xdr:to>
      <xdr:col>22</xdr:col>
      <xdr:colOff>203200</xdr:colOff>
      <xdr:row>38</xdr:row>
      <xdr:rowOff>32113</xdr:rowOff>
    </xdr:to>
    <xdr:cxnSp macro="">
      <xdr:nvCxnSpPr>
        <xdr:cNvPr id="392" name="直線コネクタ 391"/>
        <xdr:cNvCxnSpPr/>
      </xdr:nvCxnSpPr>
      <xdr:spPr>
        <a:xfrm flipV="1">
          <a:off x="14401800" y="652997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32113</xdr:rowOff>
    </xdr:from>
    <xdr:to>
      <xdr:col>21</xdr:col>
      <xdr:colOff>0</xdr:colOff>
      <xdr:row>38</xdr:row>
      <xdr:rowOff>59690</xdr:rowOff>
    </xdr:to>
    <xdr:cxnSp macro="">
      <xdr:nvCxnSpPr>
        <xdr:cNvPr id="395" name="直線コネクタ 394"/>
        <xdr:cNvCxnSpPr/>
      </xdr:nvCxnSpPr>
      <xdr:spPr>
        <a:xfrm flipV="1">
          <a:off x="13512800" y="654721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83820</xdr:rowOff>
    </xdr:from>
    <xdr:to>
      <xdr:col>24</xdr:col>
      <xdr:colOff>609600</xdr:colOff>
      <xdr:row>38</xdr:row>
      <xdr:rowOff>13970</xdr:rowOff>
    </xdr:to>
    <xdr:sp macro="" textlink="">
      <xdr:nvSpPr>
        <xdr:cNvPr id="405" name="円/楕円 404"/>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100347</xdr:rowOff>
    </xdr:from>
    <xdr:ext cx="762000" cy="259045"/>
    <xdr:sp macro="" textlink="">
      <xdr:nvSpPr>
        <xdr:cNvPr id="406"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114844</xdr:rowOff>
    </xdr:from>
    <xdr:to>
      <xdr:col>23</xdr:col>
      <xdr:colOff>457200</xdr:colOff>
      <xdr:row>38</xdr:row>
      <xdr:rowOff>44994</xdr:rowOff>
    </xdr:to>
    <xdr:sp macro="" textlink="">
      <xdr:nvSpPr>
        <xdr:cNvPr id="407" name="円/楕円 406"/>
        <xdr:cNvSpPr/>
      </xdr:nvSpPr>
      <xdr:spPr>
        <a:xfrm>
          <a:off x="16129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55171</xdr:rowOff>
    </xdr:from>
    <xdr:ext cx="736600" cy="259045"/>
    <xdr:sp macro="" textlink="">
      <xdr:nvSpPr>
        <xdr:cNvPr id="408" name="テキスト ボックス 407"/>
        <xdr:cNvSpPr txBox="1"/>
      </xdr:nvSpPr>
      <xdr:spPr>
        <a:xfrm>
          <a:off x="15798800" y="622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135527</xdr:rowOff>
    </xdr:from>
    <xdr:to>
      <xdr:col>22</xdr:col>
      <xdr:colOff>254000</xdr:colOff>
      <xdr:row>38</xdr:row>
      <xdr:rowOff>65677</xdr:rowOff>
    </xdr:to>
    <xdr:sp macro="" textlink="">
      <xdr:nvSpPr>
        <xdr:cNvPr id="409" name="円/楕円 408"/>
        <xdr:cNvSpPr/>
      </xdr:nvSpPr>
      <xdr:spPr>
        <a:xfrm>
          <a:off x="15240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75854</xdr:rowOff>
    </xdr:from>
    <xdr:ext cx="762000" cy="259045"/>
    <xdr:sp macro="" textlink="">
      <xdr:nvSpPr>
        <xdr:cNvPr id="410" name="テキスト ボックス 409"/>
        <xdr:cNvSpPr txBox="1"/>
      </xdr:nvSpPr>
      <xdr:spPr>
        <a:xfrm>
          <a:off x="1490980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152763</xdr:rowOff>
    </xdr:from>
    <xdr:to>
      <xdr:col>21</xdr:col>
      <xdr:colOff>50800</xdr:colOff>
      <xdr:row>38</xdr:row>
      <xdr:rowOff>82913</xdr:rowOff>
    </xdr:to>
    <xdr:sp macro="" textlink="">
      <xdr:nvSpPr>
        <xdr:cNvPr id="411" name="円/楕円 410"/>
        <xdr:cNvSpPr/>
      </xdr:nvSpPr>
      <xdr:spPr>
        <a:xfrm>
          <a:off x="143510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93090</xdr:rowOff>
    </xdr:from>
    <xdr:ext cx="762000" cy="259045"/>
    <xdr:sp macro="" textlink="">
      <xdr:nvSpPr>
        <xdr:cNvPr id="412" name="テキスト ボックス 411"/>
        <xdr:cNvSpPr txBox="1"/>
      </xdr:nvSpPr>
      <xdr:spPr>
        <a:xfrm>
          <a:off x="14020800" y="62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413" name="円/楕円 412"/>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414" name="テキスト ボックス 413"/>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類似団体平均を下回っているが、地方債残高は今後増加傾向であり、現在整備中である上水道事業、下水道事業、新病院建設、介護老人保健施設増築にかかる企業債への繰出しの増加が見込まれる。</a:t>
          </a:r>
        </a:p>
        <a:p>
          <a:r>
            <a:rPr kumimoji="1" lang="ja-JP" altLang="en-US" sz="1000">
              <a:latin typeface="ＭＳ Ｐゴシック"/>
            </a:rPr>
            <a:t>　現在は、充当可能財源の基金の積み増しを進めており、将来負担比率の急激な増加を抑えているが、普通交付税が一本算定により減額になると、基金残額が急激に減少し、将来負担比率が上昇すると見込まれる。</a:t>
          </a:r>
        </a:p>
        <a:p>
          <a:r>
            <a:rPr kumimoji="1" lang="ja-JP" altLang="en-US" sz="1000">
              <a:latin typeface="ＭＳ Ｐゴシック"/>
            </a:rPr>
            <a:t>　今後も後世への負担を少しでも軽減し、公平性を図るため、総合計画の中で事業の必要性等を再検討し、当初予算編成時において起債の上限枠を設け、新規発行債を抑制するとともに、後年度に基準財政需要額に算入される有利な起債に限定するなどにより、財政の健全化を図る。</a:t>
          </a:r>
        </a:p>
        <a:p>
          <a:endParaRPr kumimoji="1" lang="ja-JP" altLang="en-US" sz="10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86392</xdr:rowOff>
    </xdr:from>
    <xdr:to>
      <xdr:col>24</xdr:col>
      <xdr:colOff>558800</xdr:colOff>
      <xdr:row>14</xdr:row>
      <xdr:rowOff>87598</xdr:rowOff>
    </xdr:to>
    <xdr:cxnSp macro="">
      <xdr:nvCxnSpPr>
        <xdr:cNvPr id="448" name="直線コネクタ 447"/>
        <xdr:cNvCxnSpPr/>
      </xdr:nvCxnSpPr>
      <xdr:spPr>
        <a:xfrm flipV="1">
          <a:off x="16179800" y="2486692"/>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71169</xdr:rowOff>
    </xdr:from>
    <xdr:ext cx="762000" cy="259045"/>
    <xdr:sp macro="" textlink="">
      <xdr:nvSpPr>
        <xdr:cNvPr id="449" name="将来負担の状況平均値テキスト"/>
        <xdr:cNvSpPr txBox="1"/>
      </xdr:nvSpPr>
      <xdr:spPr>
        <a:xfrm>
          <a:off x="17106900" y="2471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87598</xdr:rowOff>
    </xdr:from>
    <xdr:to>
      <xdr:col>23</xdr:col>
      <xdr:colOff>406400</xdr:colOff>
      <xdr:row>14</xdr:row>
      <xdr:rowOff>110120</xdr:rowOff>
    </xdr:to>
    <xdr:cxnSp macro="">
      <xdr:nvCxnSpPr>
        <xdr:cNvPr id="451" name="直線コネクタ 450"/>
        <xdr:cNvCxnSpPr/>
      </xdr:nvCxnSpPr>
      <xdr:spPr>
        <a:xfrm flipV="1">
          <a:off x="15290800" y="248789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110120</xdr:rowOff>
    </xdr:from>
    <xdr:to>
      <xdr:col>22</xdr:col>
      <xdr:colOff>203200</xdr:colOff>
      <xdr:row>14</xdr:row>
      <xdr:rowOff>141489</xdr:rowOff>
    </xdr:to>
    <xdr:cxnSp macro="">
      <xdr:nvCxnSpPr>
        <xdr:cNvPr id="454" name="直線コネクタ 453"/>
        <xdr:cNvCxnSpPr/>
      </xdr:nvCxnSpPr>
      <xdr:spPr>
        <a:xfrm flipV="1">
          <a:off x="14401800" y="251042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141489</xdr:rowOff>
    </xdr:from>
    <xdr:to>
      <xdr:col>21</xdr:col>
      <xdr:colOff>0</xdr:colOff>
      <xdr:row>14</xdr:row>
      <xdr:rowOff>160390</xdr:rowOff>
    </xdr:to>
    <xdr:cxnSp macro="">
      <xdr:nvCxnSpPr>
        <xdr:cNvPr id="457" name="直線コネクタ 456"/>
        <xdr:cNvCxnSpPr/>
      </xdr:nvCxnSpPr>
      <xdr:spPr>
        <a:xfrm flipV="1">
          <a:off x="13512800" y="2541789"/>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35592</xdr:rowOff>
    </xdr:from>
    <xdr:to>
      <xdr:col>24</xdr:col>
      <xdr:colOff>609600</xdr:colOff>
      <xdr:row>14</xdr:row>
      <xdr:rowOff>137192</xdr:rowOff>
    </xdr:to>
    <xdr:sp macro="" textlink="">
      <xdr:nvSpPr>
        <xdr:cNvPr id="467" name="円/楕円 466"/>
        <xdr:cNvSpPr/>
      </xdr:nvSpPr>
      <xdr:spPr>
        <a:xfrm>
          <a:off x="16967200" y="24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128319</xdr:rowOff>
    </xdr:from>
    <xdr:ext cx="762000" cy="259045"/>
    <xdr:sp macro="" textlink="">
      <xdr:nvSpPr>
        <xdr:cNvPr id="468" name="将来負担の状況該当値テキスト"/>
        <xdr:cNvSpPr txBox="1"/>
      </xdr:nvSpPr>
      <xdr:spPr>
        <a:xfrm>
          <a:off x="17106900" y="23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36798</xdr:rowOff>
    </xdr:from>
    <xdr:to>
      <xdr:col>23</xdr:col>
      <xdr:colOff>457200</xdr:colOff>
      <xdr:row>14</xdr:row>
      <xdr:rowOff>138398</xdr:rowOff>
    </xdr:to>
    <xdr:sp macro="" textlink="">
      <xdr:nvSpPr>
        <xdr:cNvPr id="469" name="円/楕円 468"/>
        <xdr:cNvSpPr/>
      </xdr:nvSpPr>
      <xdr:spPr>
        <a:xfrm>
          <a:off x="16129000" y="24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148575</xdr:rowOff>
    </xdr:from>
    <xdr:ext cx="736600" cy="259045"/>
    <xdr:sp macro="" textlink="">
      <xdr:nvSpPr>
        <xdr:cNvPr id="470" name="テキスト ボックス 469"/>
        <xdr:cNvSpPr txBox="1"/>
      </xdr:nvSpPr>
      <xdr:spPr>
        <a:xfrm>
          <a:off x="15798800" y="2205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59320</xdr:rowOff>
    </xdr:from>
    <xdr:to>
      <xdr:col>22</xdr:col>
      <xdr:colOff>254000</xdr:colOff>
      <xdr:row>14</xdr:row>
      <xdr:rowOff>160920</xdr:rowOff>
    </xdr:to>
    <xdr:sp macro="" textlink="">
      <xdr:nvSpPr>
        <xdr:cNvPr id="471" name="円/楕円 470"/>
        <xdr:cNvSpPr/>
      </xdr:nvSpPr>
      <xdr:spPr>
        <a:xfrm>
          <a:off x="15240000" y="24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171097</xdr:rowOff>
    </xdr:from>
    <xdr:ext cx="762000" cy="259045"/>
    <xdr:sp macro="" textlink="">
      <xdr:nvSpPr>
        <xdr:cNvPr id="472" name="テキスト ボックス 471"/>
        <xdr:cNvSpPr txBox="1"/>
      </xdr:nvSpPr>
      <xdr:spPr>
        <a:xfrm>
          <a:off x="14909800" y="22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90689</xdr:rowOff>
    </xdr:from>
    <xdr:to>
      <xdr:col>21</xdr:col>
      <xdr:colOff>50800</xdr:colOff>
      <xdr:row>15</xdr:row>
      <xdr:rowOff>20839</xdr:rowOff>
    </xdr:to>
    <xdr:sp macro="" textlink="">
      <xdr:nvSpPr>
        <xdr:cNvPr id="473" name="円/楕円 472"/>
        <xdr:cNvSpPr/>
      </xdr:nvSpPr>
      <xdr:spPr>
        <a:xfrm>
          <a:off x="14351000" y="24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31016</xdr:rowOff>
    </xdr:from>
    <xdr:ext cx="762000" cy="259045"/>
    <xdr:sp macro="" textlink="">
      <xdr:nvSpPr>
        <xdr:cNvPr id="474" name="テキスト ボックス 473"/>
        <xdr:cNvSpPr txBox="1"/>
      </xdr:nvSpPr>
      <xdr:spPr>
        <a:xfrm>
          <a:off x="14020800" y="225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109590</xdr:rowOff>
    </xdr:from>
    <xdr:to>
      <xdr:col>19</xdr:col>
      <xdr:colOff>533400</xdr:colOff>
      <xdr:row>15</xdr:row>
      <xdr:rowOff>39740</xdr:rowOff>
    </xdr:to>
    <xdr:sp macro="" textlink="">
      <xdr:nvSpPr>
        <xdr:cNvPr id="475" name="円/楕円 474"/>
        <xdr:cNvSpPr/>
      </xdr:nvSpPr>
      <xdr:spPr>
        <a:xfrm>
          <a:off x="13462000" y="25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49917</xdr:rowOff>
    </xdr:from>
    <xdr:ext cx="762000" cy="259045"/>
    <xdr:sp macro="" textlink="">
      <xdr:nvSpPr>
        <xdr:cNvPr id="476" name="テキスト ボックス 475"/>
        <xdr:cNvSpPr txBox="1"/>
      </xdr:nvSpPr>
      <xdr:spPr>
        <a:xfrm>
          <a:off x="13131800" y="227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41,809
41,546
514.81
28,112,188
27,181,049
762,257
16,798,359
33,277,162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合併した5町の職員を引き継いでいるため、職員数が類似団体と比較して多くなっており、人件費が高い数値となっているが、給与等は類似団体の中では低水準である。職員の計画的な採用により、職員数、職員給与費は減少している。今後</a:t>
          </a:r>
          <a:r>
            <a:rPr lang="ja-JP" altLang="en-US" sz="1100" b="0" i="0" baseline="0">
              <a:solidFill>
                <a:schemeClr val="dk1"/>
              </a:solidFill>
              <a:effectLst/>
              <a:latin typeface="+mn-lt"/>
              <a:ea typeface="+mn-ea"/>
              <a:cs typeface="+mn-cs"/>
            </a:rPr>
            <a:t>は総合計画策定に盛込み、引</a:t>
          </a:r>
          <a:r>
            <a:rPr lang="ja-JP" altLang="ja-JP" sz="1100" b="0" i="0" baseline="0">
              <a:solidFill>
                <a:schemeClr val="dk1"/>
              </a:solidFill>
              <a:effectLst/>
              <a:latin typeface="+mn-lt"/>
              <a:ea typeface="+mn-ea"/>
              <a:cs typeface="+mn-cs"/>
            </a:rPr>
            <a:t>続き</a:t>
          </a:r>
          <a:r>
            <a:rPr lang="ja-JP" altLang="en-US" sz="1100" b="0" i="0" baseline="0">
              <a:solidFill>
                <a:schemeClr val="dk1"/>
              </a:solidFill>
              <a:effectLst/>
              <a:latin typeface="+mn-lt"/>
              <a:ea typeface="+mn-ea"/>
              <a:cs typeface="+mn-cs"/>
            </a:rPr>
            <a:t>計画的に、かつ、最も効率的な配置を考慮した上で、</a:t>
          </a:r>
          <a:r>
            <a:rPr lang="ja-JP" altLang="ja-JP" sz="1100" b="0" i="0" baseline="0">
              <a:solidFill>
                <a:schemeClr val="dk1"/>
              </a:solidFill>
              <a:effectLst/>
              <a:latin typeface="+mn-lt"/>
              <a:ea typeface="+mn-ea"/>
              <a:cs typeface="+mn-cs"/>
            </a:rPr>
            <a:t>定員適正化に努める。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133858</xdr:rowOff>
    </xdr:to>
    <xdr:cxnSp macro="">
      <xdr:nvCxnSpPr>
        <xdr:cNvPr id="63" name="直線コネクタ 62"/>
        <xdr:cNvCxnSpPr/>
      </xdr:nvCxnSpPr>
      <xdr:spPr>
        <a:xfrm flipV="1">
          <a:off x="3987800" y="6459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133858</xdr:rowOff>
    </xdr:from>
    <xdr:to>
      <xdr:col>5</xdr:col>
      <xdr:colOff>549275</xdr:colOff>
      <xdr:row>37</xdr:row>
      <xdr:rowOff>138430</xdr:rowOff>
    </xdr:to>
    <xdr:cxnSp macro="">
      <xdr:nvCxnSpPr>
        <xdr:cNvPr id="66" name="直線コネクタ 65"/>
        <xdr:cNvCxnSpPr/>
      </xdr:nvCxnSpPr>
      <xdr:spPr>
        <a:xfrm flipV="1">
          <a:off x="3098800" y="6477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138430</xdr:rowOff>
    </xdr:to>
    <xdr:cxnSp macro="">
      <xdr:nvCxnSpPr>
        <xdr:cNvPr id="69" name="直線コネクタ 68"/>
        <xdr:cNvCxnSpPr/>
      </xdr:nvCxnSpPr>
      <xdr:spPr>
        <a:xfrm>
          <a:off x="2209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38</xdr:row>
      <xdr:rowOff>76708</xdr:rowOff>
    </xdr:to>
    <xdr:cxnSp macro="">
      <xdr:nvCxnSpPr>
        <xdr:cNvPr id="72" name="直線コネクタ 71"/>
        <xdr:cNvCxnSpPr/>
      </xdr:nvCxnSpPr>
      <xdr:spPr>
        <a:xfrm flipV="1">
          <a:off x="1320800" y="64637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2" name="円/楕円 81"/>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3"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4" name="円/楕円 83"/>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5" name="テキスト ボックス 84"/>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6" name="円/楕円 85"/>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7" name="テキスト ボックス 86"/>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8" name="円/楕円 87"/>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89" name="テキスト ボックス 88"/>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25908</xdr:rowOff>
    </xdr:from>
    <xdr:to>
      <xdr:col>1</xdr:col>
      <xdr:colOff>676275</xdr:colOff>
      <xdr:row>38</xdr:row>
      <xdr:rowOff>127508</xdr:rowOff>
    </xdr:to>
    <xdr:sp macro="" textlink="">
      <xdr:nvSpPr>
        <xdr:cNvPr id="90" name="円/楕円 89"/>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112285</xdr:rowOff>
    </xdr:from>
    <xdr:ext cx="762000" cy="259045"/>
    <xdr:sp macro="" textlink="">
      <xdr:nvSpPr>
        <xdr:cNvPr id="91" name="テキスト ボックス 90"/>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類似団体の平均を上回っている。ごみ処理における広範な市域内の収集、運搬および市外の施設での焼却処理委託に物件費全体の約</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億円超の経費を要している。また、職員数の適正化を進める中で、物件費の約</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％を占める事務補助員の賃金が増加傾向にあったものの、平成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年度は前年度より</a:t>
          </a:r>
          <a:r>
            <a:rPr lang="en-US" altLang="ja-JP" sz="1100" b="0" i="0" baseline="0">
              <a:solidFill>
                <a:schemeClr val="dk1"/>
              </a:solidFill>
              <a:effectLst/>
              <a:latin typeface="+mn-lt"/>
              <a:ea typeface="+mn-ea"/>
              <a:cs typeface="+mn-cs"/>
            </a:rPr>
            <a:t>3,600</a:t>
          </a:r>
          <a:r>
            <a:rPr lang="ja-JP" altLang="en-US" sz="1100" b="0" i="0" baseline="0">
              <a:solidFill>
                <a:schemeClr val="dk1"/>
              </a:solidFill>
              <a:effectLst/>
              <a:latin typeface="+mn-lt"/>
              <a:ea typeface="+mn-ea"/>
              <a:cs typeface="+mn-cs"/>
            </a:rPr>
            <a:t>万円減少した。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しかし、今後も総合計画策定に盛込み、引続き事務補助員の配置を見直す。</a:t>
          </a: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124279</xdr:rowOff>
    </xdr:to>
    <xdr:cxnSp macro="">
      <xdr:nvCxnSpPr>
        <xdr:cNvPr id="126" name="直線コネクタ 125"/>
        <xdr:cNvCxnSpPr/>
      </xdr:nvCxnSpPr>
      <xdr:spPr>
        <a:xfrm flipV="1">
          <a:off x="15671800" y="29409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124279</xdr:rowOff>
    </xdr:to>
    <xdr:cxnSp macro="">
      <xdr:nvCxnSpPr>
        <xdr:cNvPr id="129" name="直線コネクタ 128"/>
        <xdr:cNvCxnSpPr/>
      </xdr:nvCxnSpPr>
      <xdr:spPr>
        <a:xfrm>
          <a:off x="14782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91621</xdr:rowOff>
    </xdr:to>
    <xdr:cxnSp macro="">
      <xdr:nvCxnSpPr>
        <xdr:cNvPr id="132" name="直線コネクタ 131"/>
        <xdr:cNvCxnSpPr/>
      </xdr:nvCxnSpPr>
      <xdr:spPr>
        <a:xfrm>
          <a:off x="13893800" y="2930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58964</xdr:rowOff>
    </xdr:to>
    <xdr:cxnSp macro="">
      <xdr:nvCxnSpPr>
        <xdr:cNvPr id="135" name="直線コネクタ 134"/>
        <xdr:cNvCxnSpPr/>
      </xdr:nvCxnSpPr>
      <xdr:spPr>
        <a:xfrm flipV="1">
          <a:off x="13004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5" name="円/楕円 144"/>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6"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47" name="円/楕円 146"/>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48" name="テキスト ボックス 147"/>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49" name="円/楕円 148"/>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0" name="テキスト ボックス 149"/>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1" name="円/楕円 150"/>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2" name="テキスト ボックス 151"/>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3" name="円/楕円 152"/>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4" name="テキスト ボックス 153"/>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類似団体の平均を下回っている。しかし、</a:t>
          </a:r>
          <a:r>
            <a:rPr lang="ja-JP" altLang="en-US" sz="1100" b="0" i="0" baseline="0">
              <a:solidFill>
                <a:schemeClr val="dk1"/>
              </a:solidFill>
              <a:effectLst/>
              <a:latin typeface="+mn-lt"/>
              <a:ea typeface="+mn-ea"/>
              <a:cs typeface="+mn-cs"/>
            </a:rPr>
            <a:t>決算における</a:t>
          </a:r>
          <a:r>
            <a:rPr lang="ja-JP" altLang="ja-JP" sz="1100" b="0" i="0" baseline="0">
              <a:solidFill>
                <a:schemeClr val="dk1"/>
              </a:solidFill>
              <a:effectLst/>
              <a:latin typeface="+mn-lt"/>
              <a:ea typeface="+mn-ea"/>
              <a:cs typeface="+mn-cs"/>
            </a:rPr>
            <a:t>扶助費の割合は、合併当初の7.0％から年々増加し、</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％減少したものの、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決</a:t>
          </a:r>
          <a:r>
            <a:rPr lang="ja-JP" altLang="ja-JP" sz="1100" b="0" i="0" baseline="0">
              <a:solidFill>
                <a:schemeClr val="dk1"/>
              </a:solidFill>
              <a:effectLst/>
              <a:latin typeface="+mn-lt"/>
              <a:ea typeface="+mn-ea"/>
              <a:cs typeface="+mn-cs"/>
            </a:rPr>
            <a:t>算では</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前年度と比較し減少した主な要因は生活保護費の減少によるもの</a:t>
          </a:r>
          <a:r>
            <a:rPr lang="ja-JP" altLang="ja-JP" sz="1100" b="0" i="0" baseline="0">
              <a:solidFill>
                <a:schemeClr val="dk1"/>
              </a:solidFill>
              <a:effectLst/>
              <a:latin typeface="+mn-lt"/>
              <a:ea typeface="+mn-ea"/>
              <a:cs typeface="+mn-cs"/>
            </a:rPr>
            <a:t>。少子高齢化により今後も扶助費の増加が見込まれ</a:t>
          </a:r>
          <a:r>
            <a:rPr lang="ja-JP" altLang="en-US" sz="1100" b="0" i="0" baseline="0">
              <a:solidFill>
                <a:schemeClr val="dk1"/>
              </a:solidFill>
              <a:effectLst/>
              <a:latin typeface="+mn-lt"/>
              <a:ea typeface="+mn-ea"/>
              <a:cs typeface="+mn-cs"/>
            </a:rPr>
            <a:t>総合的な対策が必要である。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76200</xdr:rowOff>
    </xdr:from>
    <xdr:to>
      <xdr:col>7</xdr:col>
      <xdr:colOff>15875</xdr:colOff>
      <xdr:row>54</xdr:row>
      <xdr:rowOff>88900</xdr:rowOff>
    </xdr:to>
    <xdr:cxnSp macro="">
      <xdr:nvCxnSpPr>
        <xdr:cNvPr id="187" name="直線コネクタ 186"/>
        <xdr:cNvCxnSpPr/>
      </xdr:nvCxnSpPr>
      <xdr:spPr>
        <a:xfrm flipV="1">
          <a:off x="3987800" y="933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0</xdr:rowOff>
    </xdr:from>
    <xdr:to>
      <xdr:col>5</xdr:col>
      <xdr:colOff>549275</xdr:colOff>
      <xdr:row>54</xdr:row>
      <xdr:rowOff>88900</xdr:rowOff>
    </xdr:to>
    <xdr:cxnSp macro="">
      <xdr:nvCxnSpPr>
        <xdr:cNvPr id="190" name="直線コネクタ 189"/>
        <xdr:cNvCxnSpPr/>
      </xdr:nvCxnSpPr>
      <xdr:spPr>
        <a:xfrm>
          <a:off x="3098800" y="9258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0</xdr:rowOff>
    </xdr:from>
    <xdr:to>
      <xdr:col>4</xdr:col>
      <xdr:colOff>346075</xdr:colOff>
      <xdr:row>54</xdr:row>
      <xdr:rowOff>12700</xdr:rowOff>
    </xdr:to>
    <xdr:cxnSp macro="">
      <xdr:nvCxnSpPr>
        <xdr:cNvPr id="193" name="直線コネクタ 192"/>
        <xdr:cNvCxnSpPr/>
      </xdr:nvCxnSpPr>
      <xdr:spPr>
        <a:xfrm flipV="1">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12700</xdr:rowOff>
    </xdr:to>
    <xdr:cxnSp macro="">
      <xdr:nvCxnSpPr>
        <xdr:cNvPr id="196" name="直線コネクタ 195"/>
        <xdr:cNvCxnSpPr/>
      </xdr:nvCxnSpPr>
      <xdr:spPr>
        <a:xfrm>
          <a:off x="1320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25400</xdr:rowOff>
    </xdr:from>
    <xdr:to>
      <xdr:col>7</xdr:col>
      <xdr:colOff>66675</xdr:colOff>
      <xdr:row>54</xdr:row>
      <xdr:rowOff>127000</xdr:rowOff>
    </xdr:to>
    <xdr:sp macro="" textlink="">
      <xdr:nvSpPr>
        <xdr:cNvPr id="206" name="円/楕円 205"/>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7"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8" name="円/楕円 207"/>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9" name="テキスト ボックス 208"/>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120650</xdr:rowOff>
    </xdr:from>
    <xdr:to>
      <xdr:col>4</xdr:col>
      <xdr:colOff>396875</xdr:colOff>
      <xdr:row>54</xdr:row>
      <xdr:rowOff>50800</xdr:rowOff>
    </xdr:to>
    <xdr:sp macro="" textlink="">
      <xdr:nvSpPr>
        <xdr:cNvPr id="210" name="円/楕円 209"/>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60977</xdr:rowOff>
    </xdr:from>
    <xdr:ext cx="762000" cy="259045"/>
    <xdr:sp macro="" textlink="">
      <xdr:nvSpPr>
        <xdr:cNvPr id="211" name="テキスト ボックス 210"/>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14" name="円/楕円 213"/>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15" name="テキスト ボックス 214"/>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類似団体の平均とほぼ同一の数値が続いている。海抜</a:t>
          </a:r>
          <a:r>
            <a:rPr lang="en-US" altLang="ja-JP" sz="1100" b="0" i="0" baseline="0">
              <a:solidFill>
                <a:schemeClr val="dk1"/>
              </a:solidFill>
              <a:effectLst/>
              <a:latin typeface="+mn-lt"/>
              <a:ea typeface="+mn-ea"/>
              <a:cs typeface="+mn-cs"/>
            </a:rPr>
            <a:t>0m</a:t>
          </a:r>
          <a:r>
            <a:rPr lang="ja-JP" altLang="en-US" sz="1100" b="0" i="0" baseline="0">
              <a:solidFill>
                <a:schemeClr val="dk1"/>
              </a:solidFill>
              <a:effectLst/>
              <a:latin typeface="+mn-lt"/>
              <a:ea typeface="+mn-ea"/>
              <a:cs typeface="+mn-cs"/>
            </a:rPr>
            <a:t>の臨海部から海抜</a:t>
          </a:r>
          <a:r>
            <a:rPr lang="en-US" altLang="ja-JP" sz="1100" b="0" i="0" baseline="0">
              <a:solidFill>
                <a:schemeClr val="dk1"/>
              </a:solidFill>
              <a:effectLst/>
              <a:latin typeface="+mn-lt"/>
              <a:ea typeface="+mn-ea"/>
              <a:cs typeface="+mn-cs"/>
            </a:rPr>
            <a:t>1,400m</a:t>
          </a:r>
          <a:r>
            <a:rPr lang="ja-JP" altLang="en-US" sz="1100" b="0" i="0" baseline="0">
              <a:solidFill>
                <a:schemeClr val="dk1"/>
              </a:solidFill>
              <a:effectLst/>
              <a:latin typeface="+mn-lt"/>
              <a:ea typeface="+mn-ea"/>
              <a:cs typeface="+mn-cs"/>
            </a:rPr>
            <a:t>の四国山系までの</a:t>
          </a:r>
          <a:r>
            <a:rPr lang="en-US" altLang="ja-JP" sz="1100" b="0" i="0" baseline="0">
              <a:solidFill>
                <a:schemeClr val="dk1"/>
              </a:solidFill>
              <a:effectLst/>
              <a:latin typeface="+mn-lt"/>
              <a:ea typeface="+mn-ea"/>
              <a:cs typeface="+mn-cs"/>
            </a:rPr>
            <a:t>514.81k㎡</a:t>
          </a:r>
          <a:r>
            <a:rPr lang="ja-JP" altLang="en-US" sz="1100" b="0" i="0" baseline="0">
              <a:solidFill>
                <a:schemeClr val="dk1"/>
              </a:solidFill>
              <a:effectLst/>
              <a:latin typeface="+mn-lt"/>
              <a:ea typeface="+mn-ea"/>
              <a:cs typeface="+mn-cs"/>
            </a:rPr>
            <a:t>に及ぶ広範な区域に、旧</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町ごとに様々な施設があり、維持補修費や光熱水費、各種点検委託料等のランニングコストも大きく、施設の統廃合を含め全体の見直しを行い、適正な施設運営に努める。</a:t>
          </a:r>
        </a:p>
        <a:p>
          <a:r>
            <a:rPr lang="ja-JP" altLang="en-US" sz="1100" b="0" i="0" baseline="0">
              <a:solidFill>
                <a:schemeClr val="dk1"/>
              </a:solidFill>
              <a:effectLst/>
              <a:latin typeface="+mn-lt"/>
              <a:ea typeface="+mn-ea"/>
              <a:cs typeface="+mn-cs"/>
            </a:rPr>
            <a:t>　国民健康保険事業特別会計繰出金、介護保険事業勘定繰出金、農業集落排水事業特別会計繰出金、公共下水道事業特別会計繰出金など、</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億円を超える繰出金が続いている。今後は計画的な繰出となるよう努める。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57</xdr:row>
      <xdr:rowOff>16510</xdr:rowOff>
    </xdr:to>
    <xdr:cxnSp macro="">
      <xdr:nvCxnSpPr>
        <xdr:cNvPr id="248" name="直線コネクタ 247"/>
        <xdr:cNvCxnSpPr/>
      </xdr:nvCxnSpPr>
      <xdr:spPr>
        <a:xfrm flipV="1">
          <a:off x="15671800" y="95986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16510</xdr:rowOff>
    </xdr:to>
    <xdr:cxnSp macro="">
      <xdr:nvCxnSpPr>
        <xdr:cNvPr id="251" name="直線コネクタ 250"/>
        <xdr:cNvCxnSpPr/>
      </xdr:nvCxnSpPr>
      <xdr:spPr>
        <a:xfrm>
          <a:off x="14782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104140</xdr:rowOff>
    </xdr:to>
    <xdr:cxnSp macro="">
      <xdr:nvCxnSpPr>
        <xdr:cNvPr id="254" name="直線コネクタ 253"/>
        <xdr:cNvCxnSpPr/>
      </xdr:nvCxnSpPr>
      <xdr:spPr>
        <a:xfrm>
          <a:off x="13893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119380</xdr:rowOff>
    </xdr:to>
    <xdr:cxnSp macro="">
      <xdr:nvCxnSpPr>
        <xdr:cNvPr id="257" name="直線コネクタ 256"/>
        <xdr:cNvCxnSpPr/>
      </xdr:nvCxnSpPr>
      <xdr:spPr>
        <a:xfrm flipV="1">
          <a:off x="13004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7" name="円/楕円 266"/>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8"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69" name="円/楕円 268"/>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70" name="テキスト ボックス 269"/>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1" name="円/楕円 270"/>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2" name="テキスト ボックス 271"/>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3" name="円/楕円 272"/>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4" name="テキスト ボックス 273"/>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5" name="円/楕円 274"/>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6" name="テキスト ボックス 275"/>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類似団体の平均の</a:t>
          </a:r>
          <a:r>
            <a:rPr kumimoji="1" lang="en-US" altLang="ja-JP" sz="1100">
              <a:latin typeface="ＭＳ Ｐゴシック"/>
            </a:rPr>
            <a:t>1/2</a:t>
          </a:r>
          <a:r>
            <a:rPr kumimoji="1" lang="ja-JP" altLang="en-US" sz="1100">
              <a:latin typeface="ＭＳ Ｐゴシック"/>
            </a:rPr>
            <a:t>程度の数値になっているが、合併した</a:t>
          </a:r>
          <a:r>
            <a:rPr kumimoji="1" lang="en-US" altLang="ja-JP" sz="1100">
              <a:latin typeface="ＭＳ Ｐゴシック"/>
            </a:rPr>
            <a:t>5</a:t>
          </a:r>
          <a:r>
            <a:rPr kumimoji="1" lang="ja-JP" altLang="en-US" sz="1100">
              <a:latin typeface="ＭＳ Ｐゴシック"/>
            </a:rPr>
            <a:t>町のうち旧三瓶町が、合併前からの常備消防（八幡浜市の一部事務組合）管轄となっており、その負担金が毎年</a:t>
          </a:r>
          <a:r>
            <a:rPr kumimoji="1" lang="en-US" altLang="ja-JP" sz="1100">
              <a:latin typeface="ＭＳ Ｐゴシック"/>
            </a:rPr>
            <a:t>1</a:t>
          </a:r>
          <a:r>
            <a:rPr kumimoji="1" lang="ja-JP" altLang="en-US" sz="1100">
              <a:latin typeface="ＭＳ Ｐゴシック"/>
            </a:rPr>
            <a:t>億</a:t>
          </a:r>
          <a:r>
            <a:rPr kumimoji="1" lang="en-US" altLang="ja-JP" sz="1100">
              <a:latin typeface="ＭＳ Ｐゴシック"/>
            </a:rPr>
            <a:t>5</a:t>
          </a:r>
          <a:r>
            <a:rPr kumimoji="1" lang="ja-JP" altLang="en-US" sz="1100">
              <a:latin typeface="ＭＳ Ｐゴシック"/>
            </a:rPr>
            <a:t>千万円以上発生し、増加傾向であるため大きな負担となっている。　　</a:t>
          </a:r>
          <a:endParaRPr kumimoji="1" lang="en-US" altLang="ja-JP" sz="1100">
            <a:latin typeface="ＭＳ Ｐゴシック"/>
          </a:endParaRPr>
        </a:p>
        <a:p>
          <a:r>
            <a:rPr kumimoji="1" lang="ja-JP" altLang="en-US" sz="1100">
              <a:latin typeface="ＭＳ Ｐゴシック"/>
            </a:rPr>
            <a:t>　当市の財政状況から、今後も同等の補助費を維持することをは難しく、細部に渡り見直しが必要である。</a:t>
          </a: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104140</xdr:rowOff>
    </xdr:to>
    <xdr:cxnSp macro="">
      <xdr:nvCxnSpPr>
        <xdr:cNvPr id="306" name="直線コネクタ 305"/>
        <xdr:cNvCxnSpPr/>
      </xdr:nvCxnSpPr>
      <xdr:spPr>
        <a:xfrm>
          <a:off x="15671800" y="5933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154432</xdr:rowOff>
    </xdr:to>
    <xdr:cxnSp macro="">
      <xdr:nvCxnSpPr>
        <xdr:cNvPr id="309" name="直線コネクタ 308"/>
        <xdr:cNvCxnSpPr/>
      </xdr:nvCxnSpPr>
      <xdr:spPr>
        <a:xfrm flipV="1">
          <a:off x="14782800" y="59334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154432</xdr:rowOff>
    </xdr:to>
    <xdr:cxnSp macro="">
      <xdr:nvCxnSpPr>
        <xdr:cNvPr id="312" name="直線コネクタ 311"/>
        <xdr:cNvCxnSpPr/>
      </xdr:nvCxnSpPr>
      <xdr:spPr>
        <a:xfrm>
          <a:off x="13893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35</xdr:row>
      <xdr:rowOff>10414</xdr:rowOff>
    </xdr:to>
    <xdr:cxnSp macro="">
      <xdr:nvCxnSpPr>
        <xdr:cNvPr id="315" name="直線コネクタ 314"/>
        <xdr:cNvCxnSpPr/>
      </xdr:nvCxnSpPr>
      <xdr:spPr>
        <a:xfrm flipV="1">
          <a:off x="13004800" y="59700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25" name="円/楕円 324"/>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69867</xdr:rowOff>
    </xdr:from>
    <xdr:ext cx="762000" cy="259045"/>
    <xdr:sp macro="" textlink="">
      <xdr:nvSpPr>
        <xdr:cNvPr id="326"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7" name="円/楕円 326"/>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28" name="テキスト ボックス 327"/>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103632</xdr:rowOff>
    </xdr:from>
    <xdr:to>
      <xdr:col>21</xdr:col>
      <xdr:colOff>412750</xdr:colOff>
      <xdr:row>35</xdr:row>
      <xdr:rowOff>33782</xdr:rowOff>
    </xdr:to>
    <xdr:sp macro="" textlink="">
      <xdr:nvSpPr>
        <xdr:cNvPr id="329" name="円/楕円 328"/>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43959</xdr:rowOff>
    </xdr:from>
    <xdr:ext cx="762000" cy="259045"/>
    <xdr:sp macro="" textlink="">
      <xdr:nvSpPr>
        <xdr:cNvPr id="330" name="テキスト ボックス 329"/>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89916</xdr:rowOff>
    </xdr:from>
    <xdr:to>
      <xdr:col>20</xdr:col>
      <xdr:colOff>209550</xdr:colOff>
      <xdr:row>35</xdr:row>
      <xdr:rowOff>20066</xdr:rowOff>
    </xdr:to>
    <xdr:sp macro="" textlink="">
      <xdr:nvSpPr>
        <xdr:cNvPr id="331" name="円/楕円 330"/>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30243</xdr:rowOff>
    </xdr:from>
    <xdr:ext cx="762000" cy="259045"/>
    <xdr:sp macro="" textlink="">
      <xdr:nvSpPr>
        <xdr:cNvPr id="332" name="テキスト ボックス 331"/>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131064</xdr:rowOff>
    </xdr:from>
    <xdr:to>
      <xdr:col>19</xdr:col>
      <xdr:colOff>6350</xdr:colOff>
      <xdr:row>35</xdr:row>
      <xdr:rowOff>61214</xdr:rowOff>
    </xdr:to>
    <xdr:sp macro="" textlink="">
      <xdr:nvSpPr>
        <xdr:cNvPr id="333" name="円/楕円 332"/>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71391</xdr:rowOff>
    </xdr:from>
    <xdr:ext cx="762000" cy="259045"/>
    <xdr:sp macro="" textlink="">
      <xdr:nvSpPr>
        <xdr:cNvPr id="334" name="テキスト ボックス 333"/>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合併により旧5町の地方債を引き継いだことに加え、合併後の大型建設事業の実施により地方債現在高が増加した影響で、地方債の元利償還額が膨らんでいる。公債費のピークは平成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年度となると見込まれ、今後も非常に厳しい財政運営となることが予想される。そのため将来の財政硬直化を避けるためには、</a:t>
          </a:r>
          <a:r>
            <a:rPr lang="ja-JP" altLang="en-US" sz="1100" b="0" i="0" baseline="0">
              <a:solidFill>
                <a:schemeClr val="dk1"/>
              </a:solidFill>
              <a:effectLst/>
              <a:latin typeface="+mn-lt"/>
              <a:ea typeface="+mn-ea"/>
              <a:cs typeface="+mn-cs"/>
            </a:rPr>
            <a:t>当初予算編成時において、</a:t>
          </a:r>
          <a:r>
            <a:rPr lang="ja-JP" altLang="ja-JP" sz="1100" b="0" i="0" baseline="0">
              <a:solidFill>
                <a:schemeClr val="dk1"/>
              </a:solidFill>
              <a:effectLst/>
              <a:latin typeface="+mn-lt"/>
              <a:ea typeface="+mn-ea"/>
              <a:cs typeface="+mn-cs"/>
            </a:rPr>
            <a:t>当該年度償還金以上の起債の新規発行を行わない</a:t>
          </a:r>
          <a:r>
            <a:rPr lang="ja-JP" altLang="en-US" sz="1100" b="0" i="0" baseline="0">
              <a:solidFill>
                <a:schemeClr val="dk1"/>
              </a:solidFill>
              <a:effectLst/>
              <a:latin typeface="+mn-lt"/>
              <a:ea typeface="+mn-ea"/>
              <a:cs typeface="+mn-cs"/>
            </a:rPr>
            <a:t>よう起債の上限枠を設け</a:t>
          </a:r>
          <a:r>
            <a:rPr lang="ja-JP" altLang="ja-JP" sz="1100" b="0" i="0" baseline="0">
              <a:solidFill>
                <a:schemeClr val="dk1"/>
              </a:solidFill>
              <a:effectLst/>
              <a:latin typeface="+mn-lt"/>
              <a:ea typeface="+mn-ea"/>
              <a:cs typeface="+mn-cs"/>
            </a:rPr>
            <a:t>総額の抑制に努める。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71755</xdr:rowOff>
    </xdr:to>
    <xdr:cxnSp macro="">
      <xdr:nvCxnSpPr>
        <xdr:cNvPr id="366" name="直線コネクタ 365"/>
        <xdr:cNvCxnSpPr/>
      </xdr:nvCxnSpPr>
      <xdr:spPr>
        <a:xfrm flipV="1">
          <a:off x="3987800" y="129228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71755</xdr:rowOff>
    </xdr:from>
    <xdr:to>
      <xdr:col>5</xdr:col>
      <xdr:colOff>549275</xdr:colOff>
      <xdr:row>75</xdr:row>
      <xdr:rowOff>71755</xdr:rowOff>
    </xdr:to>
    <xdr:cxnSp macro="">
      <xdr:nvCxnSpPr>
        <xdr:cNvPr id="369" name="直線コネクタ 368"/>
        <xdr:cNvCxnSpPr/>
      </xdr:nvCxnSpPr>
      <xdr:spPr>
        <a:xfrm>
          <a:off x="3098800" y="12930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71755</xdr:rowOff>
    </xdr:from>
    <xdr:to>
      <xdr:col>4</xdr:col>
      <xdr:colOff>346075</xdr:colOff>
      <xdr:row>75</xdr:row>
      <xdr:rowOff>79375</xdr:rowOff>
    </xdr:to>
    <xdr:cxnSp macro="">
      <xdr:nvCxnSpPr>
        <xdr:cNvPr id="372" name="直線コネクタ 371"/>
        <xdr:cNvCxnSpPr/>
      </xdr:nvCxnSpPr>
      <xdr:spPr>
        <a:xfrm flipV="1">
          <a:off x="2209800" y="129305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79375</xdr:rowOff>
    </xdr:from>
    <xdr:to>
      <xdr:col>3</xdr:col>
      <xdr:colOff>142875</xdr:colOff>
      <xdr:row>75</xdr:row>
      <xdr:rowOff>96520</xdr:rowOff>
    </xdr:to>
    <xdr:cxnSp macro="">
      <xdr:nvCxnSpPr>
        <xdr:cNvPr id="375" name="直線コネクタ 374"/>
        <xdr:cNvCxnSpPr/>
      </xdr:nvCxnSpPr>
      <xdr:spPr>
        <a:xfrm flipV="1">
          <a:off x="1320800" y="129381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13335</xdr:rowOff>
    </xdr:from>
    <xdr:to>
      <xdr:col>7</xdr:col>
      <xdr:colOff>66675</xdr:colOff>
      <xdr:row>75</xdr:row>
      <xdr:rowOff>114935</xdr:rowOff>
    </xdr:to>
    <xdr:sp macro="" textlink="">
      <xdr:nvSpPr>
        <xdr:cNvPr id="385" name="円/楕円 384"/>
        <xdr:cNvSpPr/>
      </xdr:nvSpPr>
      <xdr:spPr>
        <a:xfrm>
          <a:off x="4775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156862</xdr:rowOff>
    </xdr:from>
    <xdr:ext cx="762000" cy="259045"/>
    <xdr:sp macro="" textlink="">
      <xdr:nvSpPr>
        <xdr:cNvPr id="386" name="公債費該当値テキスト"/>
        <xdr:cNvSpPr txBox="1"/>
      </xdr:nvSpPr>
      <xdr:spPr>
        <a:xfrm>
          <a:off x="4914900" y="128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20955</xdr:rowOff>
    </xdr:from>
    <xdr:to>
      <xdr:col>5</xdr:col>
      <xdr:colOff>600075</xdr:colOff>
      <xdr:row>75</xdr:row>
      <xdr:rowOff>122555</xdr:rowOff>
    </xdr:to>
    <xdr:sp macro="" textlink="">
      <xdr:nvSpPr>
        <xdr:cNvPr id="387" name="円/楕円 386"/>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107332</xdr:rowOff>
    </xdr:from>
    <xdr:ext cx="736600" cy="259045"/>
    <xdr:sp macro="" textlink="">
      <xdr:nvSpPr>
        <xdr:cNvPr id="388" name="テキスト ボックス 387"/>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20955</xdr:rowOff>
    </xdr:from>
    <xdr:to>
      <xdr:col>4</xdr:col>
      <xdr:colOff>396875</xdr:colOff>
      <xdr:row>75</xdr:row>
      <xdr:rowOff>122555</xdr:rowOff>
    </xdr:to>
    <xdr:sp macro="" textlink="">
      <xdr:nvSpPr>
        <xdr:cNvPr id="389" name="円/楕円 388"/>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107332</xdr:rowOff>
    </xdr:from>
    <xdr:ext cx="762000" cy="259045"/>
    <xdr:sp macro="" textlink="">
      <xdr:nvSpPr>
        <xdr:cNvPr id="390" name="テキスト ボックス 389"/>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28575</xdr:rowOff>
    </xdr:from>
    <xdr:to>
      <xdr:col>3</xdr:col>
      <xdr:colOff>193675</xdr:colOff>
      <xdr:row>75</xdr:row>
      <xdr:rowOff>130175</xdr:rowOff>
    </xdr:to>
    <xdr:sp macro="" textlink="">
      <xdr:nvSpPr>
        <xdr:cNvPr id="391" name="円/楕円 390"/>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114952</xdr:rowOff>
    </xdr:from>
    <xdr:ext cx="762000" cy="259045"/>
    <xdr:sp macro="" textlink="">
      <xdr:nvSpPr>
        <xdr:cNvPr id="392" name="テキスト ボックス 391"/>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45720</xdr:rowOff>
    </xdr:from>
    <xdr:to>
      <xdr:col>1</xdr:col>
      <xdr:colOff>676275</xdr:colOff>
      <xdr:row>75</xdr:row>
      <xdr:rowOff>147320</xdr:rowOff>
    </xdr:to>
    <xdr:sp macro="" textlink="">
      <xdr:nvSpPr>
        <xdr:cNvPr id="393" name="円/楕円 392"/>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132097</xdr:rowOff>
    </xdr:from>
    <xdr:ext cx="762000" cy="259045"/>
    <xdr:sp macro="" textlink="">
      <xdr:nvSpPr>
        <xdr:cNvPr id="394" name="テキスト ボックス 393"/>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公債費を除いても類似団体の平均を上回っているのは、人件費と物件費の影響である。職員数の適正管理、臨時職員の必要性</a:t>
          </a:r>
          <a:r>
            <a:rPr lang="ja-JP" altLang="en-US" sz="1100" b="0" i="0" baseline="0">
              <a:solidFill>
                <a:schemeClr val="dk1"/>
              </a:solidFill>
              <a:effectLst/>
              <a:latin typeface="+mn-lt"/>
              <a:ea typeface="+mn-ea"/>
              <a:cs typeface="+mn-cs"/>
            </a:rPr>
            <a:t>・配置については、総合計画策定において再検討し適正化に努める。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76</xdr:row>
      <xdr:rowOff>24130</xdr:rowOff>
    </xdr:to>
    <xdr:cxnSp macro="">
      <xdr:nvCxnSpPr>
        <xdr:cNvPr id="427" name="直線コネクタ 426"/>
        <xdr:cNvCxnSpPr/>
      </xdr:nvCxnSpPr>
      <xdr:spPr>
        <a:xfrm flipV="1">
          <a:off x="15671800" y="1290574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24130</xdr:rowOff>
    </xdr:to>
    <xdr:cxnSp macro="">
      <xdr:nvCxnSpPr>
        <xdr:cNvPr id="430" name="直線コネクタ 429"/>
        <xdr:cNvCxnSpPr/>
      </xdr:nvCxnSpPr>
      <xdr:spPr>
        <a:xfrm>
          <a:off x="14782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161289</xdr:rowOff>
    </xdr:to>
    <xdr:cxnSp macro="">
      <xdr:nvCxnSpPr>
        <xdr:cNvPr id="433" name="直線コネクタ 432"/>
        <xdr:cNvCxnSpPr/>
      </xdr:nvCxnSpPr>
      <xdr:spPr>
        <a:xfrm>
          <a:off x="13893800" y="129514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76</xdr:row>
      <xdr:rowOff>100330</xdr:rowOff>
    </xdr:to>
    <xdr:cxnSp macro="">
      <xdr:nvCxnSpPr>
        <xdr:cNvPr id="436" name="直線コネクタ 435"/>
        <xdr:cNvCxnSpPr/>
      </xdr:nvCxnSpPr>
      <xdr:spPr>
        <a:xfrm flipV="1">
          <a:off x="13004800" y="1295146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6" name="円/楕円 445"/>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47"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8" name="円/楕円 447"/>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85107</xdr:rowOff>
    </xdr:from>
    <xdr:ext cx="736600" cy="259045"/>
    <xdr:sp macro="" textlink="">
      <xdr:nvSpPr>
        <xdr:cNvPr id="449" name="テキスト ボックス 448"/>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0" name="円/楕円 449"/>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1" name="テキスト ボックス 450"/>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2" name="円/楕円 451"/>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3" name="テキスト ボックス 452"/>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4" name="円/楕円 453"/>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161307</xdr:rowOff>
    </xdr:from>
    <xdr:ext cx="762000" cy="259045"/>
    <xdr:sp macro="" textlink="">
      <xdr:nvSpPr>
        <xdr:cNvPr id="455" name="テキスト ボックス 454"/>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96634</xdr:rowOff>
    </xdr:from>
    <xdr:to>
      <xdr:col>4</xdr:col>
      <xdr:colOff>1117600</xdr:colOff>
      <xdr:row>15</xdr:row>
      <xdr:rowOff>155969</xdr:rowOff>
    </xdr:to>
    <xdr:cxnSp macro="">
      <xdr:nvCxnSpPr>
        <xdr:cNvPr id="50" name="直線コネクタ 49"/>
        <xdr:cNvCxnSpPr/>
      </xdr:nvCxnSpPr>
      <xdr:spPr bwMode="auto">
        <a:xfrm>
          <a:off x="5003800" y="2716009"/>
          <a:ext cx="647700" cy="5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75997</xdr:rowOff>
    </xdr:from>
    <xdr:to>
      <xdr:col>4</xdr:col>
      <xdr:colOff>469900</xdr:colOff>
      <xdr:row>15</xdr:row>
      <xdr:rowOff>96634</xdr:rowOff>
    </xdr:to>
    <xdr:cxnSp macro="">
      <xdr:nvCxnSpPr>
        <xdr:cNvPr id="53" name="直線コネクタ 52"/>
        <xdr:cNvCxnSpPr/>
      </xdr:nvCxnSpPr>
      <xdr:spPr bwMode="auto">
        <a:xfrm>
          <a:off x="4305300" y="2695372"/>
          <a:ext cx="698500" cy="2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75997</xdr:rowOff>
    </xdr:from>
    <xdr:to>
      <xdr:col>3</xdr:col>
      <xdr:colOff>904875</xdr:colOff>
      <xdr:row>15</xdr:row>
      <xdr:rowOff>132639</xdr:rowOff>
    </xdr:to>
    <xdr:cxnSp macro="">
      <xdr:nvCxnSpPr>
        <xdr:cNvPr id="56" name="直線コネクタ 55"/>
        <xdr:cNvCxnSpPr/>
      </xdr:nvCxnSpPr>
      <xdr:spPr bwMode="auto">
        <a:xfrm flipV="1">
          <a:off x="3606800" y="2695372"/>
          <a:ext cx="698500" cy="5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116891</xdr:rowOff>
    </xdr:from>
    <xdr:to>
      <xdr:col>3</xdr:col>
      <xdr:colOff>206375</xdr:colOff>
      <xdr:row>15</xdr:row>
      <xdr:rowOff>132639</xdr:rowOff>
    </xdr:to>
    <xdr:cxnSp macro="">
      <xdr:nvCxnSpPr>
        <xdr:cNvPr id="59" name="直線コネクタ 58"/>
        <xdr:cNvCxnSpPr/>
      </xdr:nvCxnSpPr>
      <xdr:spPr bwMode="auto">
        <a:xfrm>
          <a:off x="2908300" y="2736266"/>
          <a:ext cx="698500" cy="1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105169</xdr:rowOff>
    </xdr:from>
    <xdr:to>
      <xdr:col>5</xdr:col>
      <xdr:colOff>34925</xdr:colOff>
      <xdr:row>16</xdr:row>
      <xdr:rowOff>35319</xdr:rowOff>
    </xdr:to>
    <xdr:sp macro="" textlink="">
      <xdr:nvSpPr>
        <xdr:cNvPr id="69" name="円/楕円 68"/>
        <xdr:cNvSpPr/>
      </xdr:nvSpPr>
      <xdr:spPr bwMode="auto">
        <a:xfrm>
          <a:off x="5600700" y="272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121696</xdr:rowOff>
    </xdr:from>
    <xdr:ext cx="762000" cy="259045"/>
    <xdr:sp macro="" textlink="">
      <xdr:nvSpPr>
        <xdr:cNvPr id="70" name="人口1人当たり決算額の推移該当値テキスト130"/>
        <xdr:cNvSpPr txBox="1"/>
      </xdr:nvSpPr>
      <xdr:spPr>
        <a:xfrm>
          <a:off x="5740400" y="256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45834</xdr:rowOff>
    </xdr:from>
    <xdr:to>
      <xdr:col>4</xdr:col>
      <xdr:colOff>520700</xdr:colOff>
      <xdr:row>15</xdr:row>
      <xdr:rowOff>147434</xdr:rowOff>
    </xdr:to>
    <xdr:sp macro="" textlink="">
      <xdr:nvSpPr>
        <xdr:cNvPr id="71" name="円/楕円 70"/>
        <xdr:cNvSpPr/>
      </xdr:nvSpPr>
      <xdr:spPr bwMode="auto">
        <a:xfrm>
          <a:off x="4953000" y="266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157611</xdr:rowOff>
    </xdr:from>
    <xdr:ext cx="736600" cy="259045"/>
    <xdr:sp macro="" textlink="">
      <xdr:nvSpPr>
        <xdr:cNvPr id="72" name="テキスト ボックス 71"/>
        <xdr:cNvSpPr txBox="1"/>
      </xdr:nvSpPr>
      <xdr:spPr>
        <a:xfrm>
          <a:off x="4622800" y="2434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25197</xdr:rowOff>
    </xdr:from>
    <xdr:to>
      <xdr:col>3</xdr:col>
      <xdr:colOff>955675</xdr:colOff>
      <xdr:row>15</xdr:row>
      <xdr:rowOff>126797</xdr:rowOff>
    </xdr:to>
    <xdr:sp macro="" textlink="">
      <xdr:nvSpPr>
        <xdr:cNvPr id="73" name="円/楕円 72"/>
        <xdr:cNvSpPr/>
      </xdr:nvSpPr>
      <xdr:spPr bwMode="auto">
        <a:xfrm>
          <a:off x="4254500" y="264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136974</xdr:rowOff>
    </xdr:from>
    <xdr:ext cx="762000" cy="259045"/>
    <xdr:sp macro="" textlink="">
      <xdr:nvSpPr>
        <xdr:cNvPr id="74" name="テキスト ボックス 73"/>
        <xdr:cNvSpPr txBox="1"/>
      </xdr:nvSpPr>
      <xdr:spPr>
        <a:xfrm>
          <a:off x="3924300" y="24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81839</xdr:rowOff>
    </xdr:from>
    <xdr:to>
      <xdr:col>3</xdr:col>
      <xdr:colOff>257175</xdr:colOff>
      <xdr:row>16</xdr:row>
      <xdr:rowOff>11989</xdr:rowOff>
    </xdr:to>
    <xdr:sp macro="" textlink="">
      <xdr:nvSpPr>
        <xdr:cNvPr id="75" name="円/楕円 74"/>
        <xdr:cNvSpPr/>
      </xdr:nvSpPr>
      <xdr:spPr bwMode="auto">
        <a:xfrm>
          <a:off x="3556000" y="270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22166</xdr:rowOff>
    </xdr:from>
    <xdr:ext cx="762000" cy="259045"/>
    <xdr:sp macro="" textlink="">
      <xdr:nvSpPr>
        <xdr:cNvPr id="76" name="テキスト ボックス 75"/>
        <xdr:cNvSpPr txBox="1"/>
      </xdr:nvSpPr>
      <xdr:spPr>
        <a:xfrm>
          <a:off x="3225800" y="247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123,306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66091</xdr:rowOff>
    </xdr:from>
    <xdr:to>
      <xdr:col>2</xdr:col>
      <xdr:colOff>692150</xdr:colOff>
      <xdr:row>15</xdr:row>
      <xdr:rowOff>167691</xdr:rowOff>
    </xdr:to>
    <xdr:sp macro="" textlink="">
      <xdr:nvSpPr>
        <xdr:cNvPr id="77" name="円/楕円 76"/>
        <xdr:cNvSpPr/>
      </xdr:nvSpPr>
      <xdr:spPr bwMode="auto">
        <a:xfrm>
          <a:off x="2857500" y="268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6418</xdr:rowOff>
    </xdr:from>
    <xdr:ext cx="762000" cy="259045"/>
    <xdr:sp macro="" textlink="">
      <xdr:nvSpPr>
        <xdr:cNvPr id="78" name="テキスト ボックス 77"/>
        <xdr:cNvSpPr txBox="1"/>
      </xdr:nvSpPr>
      <xdr:spPr>
        <a:xfrm>
          <a:off x="2527300" y="24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300549</xdr:rowOff>
    </xdr:from>
    <xdr:to>
      <xdr:col>4</xdr:col>
      <xdr:colOff>1117600</xdr:colOff>
      <xdr:row>37</xdr:row>
      <xdr:rowOff>320681</xdr:rowOff>
    </xdr:to>
    <xdr:cxnSp macro="">
      <xdr:nvCxnSpPr>
        <xdr:cNvPr id="112" name="直線コネクタ 111"/>
        <xdr:cNvCxnSpPr/>
      </xdr:nvCxnSpPr>
      <xdr:spPr bwMode="auto">
        <a:xfrm>
          <a:off x="5003800" y="7425249"/>
          <a:ext cx="647700" cy="2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291318</xdr:rowOff>
    </xdr:from>
    <xdr:to>
      <xdr:col>4</xdr:col>
      <xdr:colOff>469900</xdr:colOff>
      <xdr:row>37</xdr:row>
      <xdr:rowOff>300549</xdr:rowOff>
    </xdr:to>
    <xdr:cxnSp macro="">
      <xdr:nvCxnSpPr>
        <xdr:cNvPr id="115" name="直線コネクタ 114"/>
        <xdr:cNvCxnSpPr/>
      </xdr:nvCxnSpPr>
      <xdr:spPr bwMode="auto">
        <a:xfrm>
          <a:off x="4305300" y="7416018"/>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282749</xdr:rowOff>
    </xdr:from>
    <xdr:to>
      <xdr:col>3</xdr:col>
      <xdr:colOff>904875</xdr:colOff>
      <xdr:row>37</xdr:row>
      <xdr:rowOff>291318</xdr:rowOff>
    </xdr:to>
    <xdr:cxnSp macro="">
      <xdr:nvCxnSpPr>
        <xdr:cNvPr id="118" name="直線コネクタ 117"/>
        <xdr:cNvCxnSpPr/>
      </xdr:nvCxnSpPr>
      <xdr:spPr bwMode="auto">
        <a:xfrm>
          <a:off x="3606800" y="7407449"/>
          <a:ext cx="698500" cy="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282749</xdr:rowOff>
    </xdr:from>
    <xdr:to>
      <xdr:col>3</xdr:col>
      <xdr:colOff>206375</xdr:colOff>
      <xdr:row>37</xdr:row>
      <xdr:rowOff>288334</xdr:rowOff>
    </xdr:to>
    <xdr:cxnSp macro="">
      <xdr:nvCxnSpPr>
        <xdr:cNvPr id="121" name="直線コネクタ 120"/>
        <xdr:cNvCxnSpPr/>
      </xdr:nvCxnSpPr>
      <xdr:spPr bwMode="auto">
        <a:xfrm flipV="1">
          <a:off x="2908300" y="7407449"/>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269881</xdr:rowOff>
    </xdr:from>
    <xdr:to>
      <xdr:col>5</xdr:col>
      <xdr:colOff>34925</xdr:colOff>
      <xdr:row>38</xdr:row>
      <xdr:rowOff>28581</xdr:rowOff>
    </xdr:to>
    <xdr:sp macro="" textlink="">
      <xdr:nvSpPr>
        <xdr:cNvPr id="131" name="円/楕円 130"/>
        <xdr:cNvSpPr/>
      </xdr:nvSpPr>
      <xdr:spPr bwMode="auto">
        <a:xfrm>
          <a:off x="5600700" y="739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51458</xdr:rowOff>
    </xdr:from>
    <xdr:ext cx="762000" cy="259045"/>
    <xdr:sp macro="" textlink="">
      <xdr:nvSpPr>
        <xdr:cNvPr id="132" name="人口1人当たり決算額の推移該当値テキスト445"/>
        <xdr:cNvSpPr txBox="1"/>
      </xdr:nvSpPr>
      <xdr:spPr>
        <a:xfrm>
          <a:off x="5740400" y="717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29,165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249749</xdr:rowOff>
    </xdr:from>
    <xdr:to>
      <xdr:col>4</xdr:col>
      <xdr:colOff>520700</xdr:colOff>
      <xdr:row>38</xdr:row>
      <xdr:rowOff>8449</xdr:rowOff>
    </xdr:to>
    <xdr:sp macro="" textlink="">
      <xdr:nvSpPr>
        <xdr:cNvPr id="133" name="円/楕円 132"/>
        <xdr:cNvSpPr/>
      </xdr:nvSpPr>
      <xdr:spPr bwMode="auto">
        <a:xfrm>
          <a:off x="4953000" y="737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18626</xdr:rowOff>
    </xdr:from>
    <xdr:ext cx="736600" cy="259045"/>
    <xdr:sp macro="" textlink="">
      <xdr:nvSpPr>
        <xdr:cNvPr id="134" name="テキスト ボックス 133"/>
        <xdr:cNvSpPr txBox="1"/>
      </xdr:nvSpPr>
      <xdr:spPr>
        <a:xfrm>
          <a:off x="4622800" y="7143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240518</xdr:rowOff>
    </xdr:from>
    <xdr:to>
      <xdr:col>3</xdr:col>
      <xdr:colOff>955675</xdr:colOff>
      <xdr:row>37</xdr:row>
      <xdr:rowOff>342118</xdr:rowOff>
    </xdr:to>
    <xdr:sp macro="" textlink="">
      <xdr:nvSpPr>
        <xdr:cNvPr id="135" name="円/楕円 134"/>
        <xdr:cNvSpPr/>
      </xdr:nvSpPr>
      <xdr:spPr bwMode="auto">
        <a:xfrm>
          <a:off x="4254500" y="73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9395</xdr:rowOff>
    </xdr:from>
    <xdr:ext cx="762000" cy="259045"/>
    <xdr:sp macro="" textlink="">
      <xdr:nvSpPr>
        <xdr:cNvPr id="136" name="テキスト ボックス 135"/>
        <xdr:cNvSpPr txBox="1"/>
      </xdr:nvSpPr>
      <xdr:spPr>
        <a:xfrm>
          <a:off x="3924300" y="713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231949</xdr:rowOff>
    </xdr:from>
    <xdr:to>
      <xdr:col>3</xdr:col>
      <xdr:colOff>257175</xdr:colOff>
      <xdr:row>37</xdr:row>
      <xdr:rowOff>333549</xdr:rowOff>
    </xdr:to>
    <xdr:sp macro="" textlink="">
      <xdr:nvSpPr>
        <xdr:cNvPr id="137" name="円/楕円 136"/>
        <xdr:cNvSpPr/>
      </xdr:nvSpPr>
      <xdr:spPr bwMode="auto">
        <a:xfrm>
          <a:off x="3556000" y="735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826</xdr:rowOff>
    </xdr:from>
    <xdr:ext cx="762000" cy="259045"/>
    <xdr:sp macro="" textlink="">
      <xdr:nvSpPr>
        <xdr:cNvPr id="138" name="テキスト ボックス 137"/>
        <xdr:cNvSpPr txBox="1"/>
      </xdr:nvSpPr>
      <xdr:spPr>
        <a:xfrm>
          <a:off x="3225800" y="71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237534</xdr:rowOff>
    </xdr:from>
    <xdr:to>
      <xdr:col>2</xdr:col>
      <xdr:colOff>692150</xdr:colOff>
      <xdr:row>37</xdr:row>
      <xdr:rowOff>339134</xdr:rowOff>
    </xdr:to>
    <xdr:sp macro="" textlink="">
      <xdr:nvSpPr>
        <xdr:cNvPr id="139" name="円/楕円 138"/>
        <xdr:cNvSpPr/>
      </xdr:nvSpPr>
      <xdr:spPr bwMode="auto">
        <a:xfrm>
          <a:off x="2857500" y="736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6411</xdr:rowOff>
    </xdr:from>
    <xdr:ext cx="762000" cy="259045"/>
    <xdr:sp macro="" textlink="">
      <xdr:nvSpPr>
        <xdr:cNvPr id="140" name="テキスト ボックス 139"/>
        <xdr:cNvSpPr txBox="1"/>
      </xdr:nvSpPr>
      <xdr:spPr>
        <a:xfrm>
          <a:off x="2527300" y="71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　標準税収入額は減少が続いているが、普通交付税、臨時財政対策債の減額により標準財政規模についても減少している。財政調整基金残高は増加しており、</a:t>
          </a:r>
          <a:r>
            <a:rPr lang="en-US" altLang="ja-JP" sz="1000" b="0" i="0" baseline="0">
              <a:solidFill>
                <a:schemeClr val="dk1"/>
              </a:solidFill>
              <a:effectLst/>
              <a:latin typeface="+mn-lt"/>
              <a:ea typeface="+mn-ea"/>
              <a:cs typeface="+mn-cs"/>
            </a:rPr>
            <a:t>20</a:t>
          </a:r>
          <a:r>
            <a:rPr lang="ja-JP" altLang="ja-JP" sz="1000" b="0" i="0" baseline="0">
              <a:solidFill>
                <a:schemeClr val="dk1"/>
              </a:solidFill>
              <a:effectLst/>
              <a:latin typeface="+mn-lt"/>
              <a:ea typeface="+mn-ea"/>
              <a:cs typeface="+mn-cs"/>
            </a:rPr>
            <a:t>％程度となっている。　</a:t>
          </a:r>
          <a:endParaRPr lang="ja-JP" altLang="ja-JP" sz="1000">
            <a:effectLst/>
          </a:endParaRPr>
        </a:p>
        <a:p>
          <a:pPr rtl="0"/>
          <a:r>
            <a:rPr lang="ja-JP" altLang="ja-JP" sz="1000" b="0" i="0" baseline="0">
              <a:solidFill>
                <a:schemeClr val="dk1"/>
              </a:solidFill>
              <a:effectLst/>
              <a:latin typeface="+mn-lt"/>
              <a:ea typeface="+mn-ea"/>
              <a:cs typeface="+mn-cs"/>
            </a:rPr>
            <a:t>　実質収支額は隔年で増減が生じている。翌年度へ繰り越すべき財源額が、平成18年度決算においては3,346万円であったものが、平成19年度から</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年度は</a:t>
          </a:r>
          <a:r>
            <a:rPr lang="en-US" altLang="ja-JP" sz="1000" b="0" i="0" baseline="0">
              <a:solidFill>
                <a:schemeClr val="dk1"/>
              </a:solidFill>
              <a:effectLst/>
              <a:latin typeface="+mn-lt"/>
              <a:ea typeface="+mn-ea"/>
              <a:cs typeface="+mn-cs"/>
            </a:rPr>
            <a:t>4,162</a:t>
          </a:r>
          <a:r>
            <a:rPr lang="ja-JP" altLang="ja-JP" sz="1000" b="0" i="0" baseline="0">
              <a:solidFill>
                <a:schemeClr val="dk1"/>
              </a:solidFill>
              <a:effectLst/>
              <a:latin typeface="+mn-lt"/>
              <a:ea typeface="+mn-ea"/>
              <a:cs typeface="+mn-cs"/>
            </a:rPr>
            <a:t>万円</a:t>
          </a:r>
          <a:r>
            <a:rPr lang="ja-JP" altLang="en-US" sz="1000" b="0" i="0" baseline="0">
              <a:solidFill>
                <a:schemeClr val="dk1"/>
              </a:solidFill>
              <a:effectLst/>
              <a:latin typeface="+mn-lt"/>
              <a:ea typeface="+mn-ea"/>
              <a:cs typeface="+mn-cs"/>
            </a:rPr>
            <a:t>から</a:t>
          </a:r>
          <a:r>
            <a:rPr lang="en-US" altLang="ja-JP" sz="1000" b="0" i="0" baseline="0">
              <a:solidFill>
                <a:schemeClr val="dk1"/>
              </a:solidFill>
              <a:effectLst/>
              <a:latin typeface="+mn-lt"/>
              <a:ea typeface="+mn-ea"/>
              <a:cs typeface="+mn-cs"/>
            </a:rPr>
            <a:t>1</a:t>
          </a:r>
          <a:r>
            <a:rPr lang="ja-JP" altLang="en-US" sz="1000" b="0" i="0" baseline="0">
              <a:solidFill>
                <a:schemeClr val="dk1"/>
              </a:solidFill>
              <a:effectLst/>
              <a:latin typeface="+mn-lt"/>
              <a:ea typeface="+mn-ea"/>
              <a:cs typeface="+mn-cs"/>
            </a:rPr>
            <a:t>億</a:t>
          </a:r>
          <a:r>
            <a:rPr lang="en-US" altLang="ja-JP" sz="1000" b="0" i="0" baseline="0">
              <a:solidFill>
                <a:schemeClr val="dk1"/>
              </a:solidFill>
              <a:effectLst/>
              <a:latin typeface="+mn-lt"/>
              <a:ea typeface="+mn-ea"/>
              <a:cs typeface="+mn-cs"/>
            </a:rPr>
            <a:t>4,461</a:t>
          </a:r>
          <a:r>
            <a:rPr lang="ja-JP" altLang="en-US" sz="1000" b="0" i="0" baseline="0">
              <a:solidFill>
                <a:schemeClr val="dk1"/>
              </a:solidFill>
              <a:effectLst/>
              <a:latin typeface="+mn-lt"/>
              <a:ea typeface="+mn-ea"/>
              <a:cs typeface="+mn-cs"/>
            </a:rPr>
            <a:t>万円</a:t>
          </a:r>
          <a:r>
            <a:rPr lang="ja-JP" altLang="ja-JP" sz="1000" b="0" i="0" baseline="0">
              <a:solidFill>
                <a:schemeClr val="dk1"/>
              </a:solidFill>
              <a:effectLst/>
              <a:latin typeface="+mn-lt"/>
              <a:ea typeface="+mn-ea"/>
              <a:cs typeface="+mn-cs"/>
            </a:rPr>
            <a:t>の間で増減し、その増減額が実質収支額の増減に影響している。</a:t>
          </a:r>
          <a:r>
            <a:rPr lang="ja-JP" altLang="en-US" sz="1000" b="0" i="0" baseline="0">
              <a:solidFill>
                <a:schemeClr val="dk1"/>
              </a:solidFill>
              <a:effectLst/>
              <a:latin typeface="+mn-lt"/>
              <a:ea typeface="+mn-ea"/>
              <a:cs typeface="+mn-cs"/>
            </a:rPr>
            <a:t>また、前年度との比較では、小学校統合事業による統合校舎建設等により投資的経費の割合が高くなっていることにより実質収支額が減少している。</a:t>
          </a:r>
          <a:endParaRPr lang="ja-JP" altLang="ja-JP" sz="1000">
            <a:effectLst/>
          </a:endParaRPr>
        </a:p>
        <a:p>
          <a:r>
            <a:rPr lang="ja-JP" altLang="ja-JP" sz="1000" b="0" i="0" baseline="0">
              <a:solidFill>
                <a:schemeClr val="dk1"/>
              </a:solidFill>
              <a:effectLst/>
              <a:latin typeface="+mn-lt"/>
              <a:ea typeface="+mn-ea"/>
              <a:cs typeface="+mn-cs"/>
            </a:rPr>
            <a:t>　実質単年度収支も、実質収支の増減の影響により、同様に隔年で増減しているが、取り崩し額以上の積立を行っており、平成</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年度の単年度収支は</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億</a:t>
          </a:r>
          <a:r>
            <a:rPr lang="en-US" altLang="ja-JP" sz="1000" b="0" i="0" baseline="0">
              <a:solidFill>
                <a:schemeClr val="dk1"/>
              </a:solidFill>
              <a:effectLst/>
              <a:latin typeface="+mn-lt"/>
              <a:ea typeface="+mn-ea"/>
              <a:cs typeface="+mn-cs"/>
            </a:rPr>
            <a:t>8,143</a:t>
          </a:r>
          <a:r>
            <a:rPr lang="ja-JP" altLang="ja-JP" sz="1000" b="0" i="0" baseline="0">
              <a:solidFill>
                <a:schemeClr val="dk1"/>
              </a:solidFill>
              <a:effectLst/>
              <a:latin typeface="+mn-lt"/>
              <a:ea typeface="+mn-ea"/>
              <a:cs typeface="+mn-cs"/>
            </a:rPr>
            <a:t>万円の黒字となっている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全会計において赤字が発生していない</a:t>
          </a:r>
          <a:r>
            <a:rPr lang="ja-JP" altLang="en-US" sz="1100" b="0" i="0" baseline="0">
              <a:solidFill>
                <a:schemeClr val="dk1"/>
              </a:solidFill>
              <a:effectLst/>
              <a:latin typeface="+mn-lt"/>
              <a:ea typeface="+mn-ea"/>
              <a:cs typeface="+mn-cs"/>
            </a:rPr>
            <a:t>が、一般会計から独立した運営は困難を極め、計画や制度を見直し、経営的なてこ入れが必要である。公営企業では</a:t>
          </a:r>
          <a:r>
            <a:rPr lang="en-US" altLang="ja-JP" sz="1100" b="0" i="0" baseline="0">
              <a:solidFill>
                <a:schemeClr val="dk1"/>
              </a:solidFill>
              <a:effectLst/>
              <a:latin typeface="+mn-lt"/>
              <a:ea typeface="+mn-ea"/>
              <a:cs typeface="+mn-cs"/>
            </a:rPr>
            <a:t>PFI</a:t>
          </a:r>
          <a:r>
            <a:rPr lang="ja-JP" altLang="en-US" sz="1100" b="0" i="0" baseline="0">
              <a:solidFill>
                <a:schemeClr val="dk1"/>
              </a:solidFill>
              <a:effectLst/>
              <a:latin typeface="+mn-lt"/>
              <a:ea typeface="+mn-ea"/>
              <a:cs typeface="+mn-cs"/>
            </a:rPr>
            <a:t>や民間委託を検討をするものの、実態とそぐわないとの見解もあり実施には至っていない。今後は、総合計画の優先順位に基づいた事業を実施し、これまでより一層の予算の厳格なシーリングを行い、一般会計からの繰出金及び公債費を抑制しつつ、</a:t>
          </a:r>
          <a:r>
            <a:rPr lang="ja-JP" altLang="ja-JP" sz="1100" b="0" i="0" baseline="0">
              <a:solidFill>
                <a:schemeClr val="dk1"/>
              </a:solidFill>
              <a:effectLst/>
              <a:latin typeface="+mn-lt"/>
              <a:ea typeface="+mn-ea"/>
              <a:cs typeface="+mn-cs"/>
            </a:rPr>
            <a:t>今後も黒字の維持に努める。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算定分子においては元利償還金である過疎対策事業債、辺地対策事業債</a:t>
          </a:r>
          <a:r>
            <a:rPr lang="ja-JP" altLang="en-US" sz="1100" b="0" i="0" baseline="0">
              <a:solidFill>
                <a:schemeClr val="dk1"/>
              </a:solidFill>
              <a:effectLst/>
              <a:latin typeface="+mn-lt"/>
              <a:ea typeface="+mn-ea"/>
              <a:cs typeface="+mn-cs"/>
            </a:rPr>
            <a:t>、一般単独事業債の元金償還は増額しているが、借入の殆どを占める元利均等償還による利子償還額の減少により、</a:t>
          </a:r>
          <a:r>
            <a:rPr lang="ja-JP" altLang="ja-JP" sz="1100" b="0" i="0" baseline="0">
              <a:solidFill>
                <a:schemeClr val="dk1"/>
              </a:solidFill>
              <a:effectLst/>
              <a:latin typeface="+mn-lt"/>
              <a:ea typeface="+mn-ea"/>
              <a:cs typeface="+mn-cs"/>
            </a:rPr>
            <a:t>三ヵ年平均の数値は減となった。</a:t>
          </a:r>
          <a:endParaRPr lang="ja-JP" altLang="ja-JP" sz="1400">
            <a:effectLst/>
          </a:endParaRPr>
        </a:p>
        <a:p>
          <a:pPr rtl="0"/>
          <a:r>
            <a:rPr lang="ja-JP" altLang="ja-JP" sz="1100" b="0" i="0" baseline="0">
              <a:solidFill>
                <a:schemeClr val="dk1"/>
              </a:solidFill>
              <a:effectLst/>
              <a:latin typeface="+mn-lt"/>
              <a:ea typeface="+mn-ea"/>
              <a:cs typeface="+mn-cs"/>
            </a:rPr>
            <a:t>　下水道事業をはじめとする公営企業に対する繰出金は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年度以降も増加傾向である。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継続的な借入</a:t>
          </a:r>
          <a:r>
            <a:rPr lang="ja-JP" altLang="ja-JP" sz="1100" b="0" i="0" baseline="0">
              <a:solidFill>
                <a:schemeClr val="dk1"/>
              </a:solidFill>
              <a:effectLst/>
              <a:latin typeface="+mn-lt"/>
              <a:ea typeface="+mn-ea"/>
              <a:cs typeface="+mn-cs"/>
            </a:rPr>
            <a:t>および新病院建設にかかる元利償還が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本格的に</a:t>
          </a:r>
          <a:r>
            <a:rPr lang="ja-JP" altLang="en-US" sz="1100" b="0" i="0" baseline="0">
              <a:solidFill>
                <a:schemeClr val="dk1"/>
              </a:solidFill>
              <a:effectLst/>
              <a:latin typeface="+mn-lt"/>
              <a:ea typeface="+mn-ea"/>
              <a:cs typeface="+mn-cs"/>
            </a:rPr>
            <a:t>開始</a:t>
          </a:r>
          <a:r>
            <a:rPr lang="ja-JP" altLang="ja-JP" sz="1100" b="0" i="0" baseline="0">
              <a:solidFill>
                <a:schemeClr val="dk1"/>
              </a:solidFill>
              <a:effectLst/>
              <a:latin typeface="+mn-lt"/>
              <a:ea typeface="+mn-ea"/>
              <a:cs typeface="+mn-cs"/>
            </a:rPr>
            <a:t>され</a:t>
          </a:r>
          <a:r>
            <a:rPr lang="ja-JP" altLang="en-US" sz="1100" b="0" i="0" baseline="0">
              <a:solidFill>
                <a:schemeClr val="dk1"/>
              </a:solidFill>
              <a:effectLst/>
              <a:latin typeface="+mn-lt"/>
              <a:ea typeface="+mn-ea"/>
              <a:cs typeface="+mn-cs"/>
            </a:rPr>
            <a:t>、加えて、一般単独事業および過疎対策事業における大型施設建設の元利償還が平成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年度より開始されること</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指標は</a:t>
          </a:r>
          <a:r>
            <a:rPr lang="ja-JP" altLang="en-US" sz="1100" b="0" i="0" baseline="0">
              <a:solidFill>
                <a:schemeClr val="dk1"/>
              </a:solidFill>
              <a:effectLst/>
              <a:latin typeface="+mn-lt"/>
              <a:ea typeface="+mn-ea"/>
              <a:cs typeface="+mn-cs"/>
            </a:rPr>
            <a:t>今後上昇していく</a:t>
          </a:r>
          <a:r>
            <a:rPr lang="ja-JP" altLang="ja-JP" sz="1100" b="0" i="0" baseline="0">
              <a:solidFill>
                <a:schemeClr val="dk1"/>
              </a:solidFill>
              <a:effectLst/>
              <a:latin typeface="+mn-lt"/>
              <a:ea typeface="+mn-ea"/>
              <a:cs typeface="+mn-cs"/>
            </a:rPr>
            <a:t>と見込まれる。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分子においては地方債現在高が減額とな</a:t>
          </a:r>
          <a:r>
            <a:rPr lang="ja-JP" altLang="en-US" sz="1100" b="0" i="0" baseline="0">
              <a:solidFill>
                <a:schemeClr val="dk1"/>
              </a:solidFill>
              <a:effectLst/>
              <a:latin typeface="+mn-lt"/>
              <a:ea typeface="+mn-ea"/>
              <a:cs typeface="+mn-cs"/>
            </a:rPr>
            <a:t>ったものの、公営企業債等繰入見込額等が増額し、</a:t>
          </a:r>
          <a:r>
            <a:rPr lang="ja-JP" altLang="ja-JP" sz="1100" b="0" i="0" baseline="0">
              <a:solidFill>
                <a:schemeClr val="dk1"/>
              </a:solidFill>
              <a:effectLst/>
              <a:latin typeface="+mn-lt"/>
              <a:ea typeface="+mn-ea"/>
              <a:cs typeface="+mn-cs"/>
            </a:rPr>
            <a:t>将来負担額が</a:t>
          </a:r>
          <a:r>
            <a:rPr lang="en-US" altLang="ja-JP" sz="1100" b="0" i="0" baseline="0">
              <a:solidFill>
                <a:schemeClr val="dk1"/>
              </a:solidFill>
              <a:effectLst/>
              <a:latin typeface="+mn-lt"/>
              <a:ea typeface="+mn-ea"/>
              <a:cs typeface="+mn-cs"/>
            </a:rPr>
            <a:t>1,159</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額となった。また、基金をはじめとする充当可能財源は</a:t>
          </a:r>
          <a:r>
            <a:rPr lang="en-US" altLang="ja-JP" sz="1100" b="0" i="0" baseline="0">
              <a:solidFill>
                <a:schemeClr val="dk1"/>
              </a:solidFill>
              <a:effectLst/>
              <a:latin typeface="+mn-lt"/>
              <a:ea typeface="+mn-ea"/>
              <a:cs typeface="+mn-cs"/>
            </a:rPr>
            <a:t>1,199</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他会計への繰入については、下水道事業、新病院建設および介護老人保健施設増築にかかる企業債の借入があり、増加は不可避である。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地方債残高は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にピークを迎える見込みとなっている。その主な要因として、一般単独事業債および過疎対策事業債における大型施設始めとする数</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事業の借入がある。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平成27年度以降の普通交付税の減額等により財政調整基金等の財源対策用基金残高についても減少していくと予想されるため、将来負担比率も増加していくと考えられる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80" zoomScaleNormal="80" workbookViewId="0">
      <selection activeCell="AM28" sqref="AM28:AR2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28112188</v>
      </c>
      <c r="BO4" s="349"/>
      <c r="BP4" s="349"/>
      <c r="BQ4" s="349"/>
      <c r="BR4" s="349"/>
      <c r="BS4" s="349"/>
      <c r="BT4" s="349"/>
      <c r="BU4" s="350"/>
      <c r="BV4" s="348">
        <v>25069260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v>
      </c>
      <c r="CU4" s="355"/>
      <c r="CV4" s="355"/>
      <c r="CW4" s="355"/>
      <c r="CX4" s="355"/>
      <c r="CY4" s="355"/>
      <c r="CZ4" s="355"/>
      <c r="DA4" s="356"/>
      <c r="DB4" s="354">
        <v>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27181049</v>
      </c>
      <c r="BO5" s="386"/>
      <c r="BP5" s="386"/>
      <c r="BQ5" s="386"/>
      <c r="BR5" s="386"/>
      <c r="BS5" s="386"/>
      <c r="BT5" s="386"/>
      <c r="BU5" s="387"/>
      <c r="BV5" s="385">
        <v>23585860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82.1</v>
      </c>
      <c r="CU5" s="383"/>
      <c r="CV5" s="383"/>
      <c r="CW5" s="383"/>
      <c r="CX5" s="383"/>
      <c r="CY5" s="383"/>
      <c r="CZ5" s="383"/>
      <c r="DA5" s="384"/>
      <c r="DB5" s="382">
        <v>86.4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931139</v>
      </c>
      <c r="BO6" s="386"/>
      <c r="BP6" s="386"/>
      <c r="BQ6" s="386"/>
      <c r="BR6" s="386"/>
      <c r="BS6" s="386"/>
      <c r="BT6" s="386"/>
      <c r="BU6" s="387"/>
      <c r="BV6" s="385">
        <v>1483400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v>
      </c>
      <c r="CU6" s="423"/>
      <c r="CV6" s="423"/>
      <c r="CW6" s="423"/>
      <c r="CX6" s="423"/>
      <c r="CY6" s="423"/>
      <c r="CZ6" s="423"/>
      <c r="DA6" s="424"/>
      <c r="DB6" s="422">
        <v>91.4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168882</v>
      </c>
      <c r="BO7" s="386"/>
      <c r="BP7" s="386"/>
      <c r="BQ7" s="386"/>
      <c r="BR7" s="386"/>
      <c r="BS7" s="386"/>
      <c r="BT7" s="386"/>
      <c r="BU7" s="387"/>
      <c r="BV7" s="385">
        <v>144616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16798359</v>
      </c>
      <c r="CU7" s="386"/>
      <c r="CV7" s="386"/>
      <c r="CW7" s="386"/>
      <c r="CX7" s="386"/>
      <c r="CY7" s="386"/>
      <c r="CZ7" s="386"/>
      <c r="DA7" s="387"/>
      <c r="DB7" s="385">
        <v>16632993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762257</v>
      </c>
      <c r="BO8" s="386"/>
      <c r="BP8" s="386"/>
      <c r="BQ8" s="386"/>
      <c r="BR8" s="386"/>
      <c r="BS8" s="386"/>
      <c r="BT8" s="386"/>
      <c r="BU8" s="387"/>
      <c r="BV8" s="385">
        <v>1338784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42080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-576527</v>
      </c>
      <c r="BO9" s="386"/>
      <c r="BP9" s="386"/>
      <c r="BQ9" s="386"/>
      <c r="BR9" s="386"/>
      <c r="BS9" s="386"/>
      <c r="BT9" s="386"/>
      <c r="BU9" s="387"/>
      <c r="BV9" s="385">
        <v>671912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18.3</v>
      </c>
      <c r="CU9" s="383"/>
      <c r="CV9" s="383"/>
      <c r="CW9" s="383"/>
      <c r="CX9" s="383"/>
      <c r="CY9" s="383"/>
      <c r="CZ9" s="383"/>
      <c r="DA9" s="384"/>
      <c r="DB9" s="382">
        <v>19.5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44948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757958</v>
      </c>
      <c r="BO10" s="386"/>
      <c r="BP10" s="386"/>
      <c r="BQ10" s="386"/>
      <c r="BR10" s="386"/>
      <c r="BS10" s="386"/>
      <c r="BT10" s="386"/>
      <c r="BU10" s="387"/>
      <c r="BV10" s="385">
        <v>303619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55439</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41809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v>65909</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41546</v>
      </c>
      <c r="S13" s="467"/>
      <c r="T13" s="467"/>
      <c r="U13" s="467"/>
      <c r="V13" s="468"/>
      <c r="W13" s="401" t="s">
        <v>125</v>
      </c>
      <c r="X13" s="402"/>
      <c r="Y13" s="402"/>
      <c r="Z13" s="402"/>
      <c r="AA13" s="402"/>
      <c r="AB13" s="392"/>
      <c r="AC13" s="436">
        <v>4128</v>
      </c>
      <c r="AD13" s="437"/>
      <c r="AE13" s="437"/>
      <c r="AF13" s="437"/>
      <c r="AG13" s="476"/>
      <c r="AH13" s="436">
        <v>4801</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181431</v>
      </c>
      <c r="BO13" s="386"/>
      <c r="BP13" s="386"/>
      <c r="BQ13" s="386"/>
      <c r="BR13" s="386"/>
      <c r="BS13" s="386"/>
      <c r="BT13" s="386"/>
      <c r="BU13" s="387"/>
      <c r="BV13" s="385">
        <v>965061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42051</v>
      </c>
      <c r="S14" s="467"/>
      <c r="T14" s="467"/>
      <c r="U14" s="467"/>
      <c r="V14" s="468"/>
      <c r="W14" s="375"/>
      <c r="X14" s="376"/>
      <c r="Y14" s="376"/>
      <c r="Z14" s="376"/>
      <c r="AA14" s="376"/>
      <c r="AB14" s="365"/>
      <c r="AC14" s="469">
        <v>22</v>
      </c>
      <c r="AD14" s="470"/>
      <c r="AE14" s="470"/>
      <c r="AF14" s="470"/>
      <c r="AG14" s="471"/>
      <c r="AH14" s="469">
        <v>22.7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57.7</v>
      </c>
      <c r="CU14" s="481"/>
      <c r="CV14" s="481"/>
      <c r="CW14" s="481"/>
      <c r="CX14" s="481"/>
      <c r="CY14" s="481"/>
      <c r="CZ14" s="481"/>
      <c r="DA14" s="482"/>
      <c r="DB14" s="480">
        <v>58.3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41791</v>
      </c>
      <c r="S15" s="467"/>
      <c r="T15" s="467"/>
      <c r="U15" s="467"/>
      <c r="V15" s="468"/>
      <c r="W15" s="401" t="s">
        <v>131</v>
      </c>
      <c r="X15" s="402"/>
      <c r="Y15" s="402"/>
      <c r="Z15" s="402"/>
      <c r="AA15" s="402"/>
      <c r="AB15" s="392"/>
      <c r="AC15" s="436">
        <v>3449</v>
      </c>
      <c r="AD15" s="437"/>
      <c r="AE15" s="437"/>
      <c r="AF15" s="437"/>
      <c r="AG15" s="476"/>
      <c r="AH15" s="436">
        <v>4474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3044341</v>
      </c>
      <c r="BO15" s="349"/>
      <c r="BP15" s="349"/>
      <c r="BQ15" s="349"/>
      <c r="BR15" s="349"/>
      <c r="BS15" s="349"/>
      <c r="BT15" s="349"/>
      <c r="BU15" s="350"/>
      <c r="BV15" s="348">
        <v>3010169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18.399999999999999</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12426364</v>
      </c>
      <c r="BO16" s="386"/>
      <c r="BP16" s="386"/>
      <c r="BQ16" s="386"/>
      <c r="BR16" s="386"/>
      <c r="BS16" s="386"/>
      <c r="BT16" s="386"/>
      <c r="BU16" s="387"/>
      <c r="BV16" s="385">
        <v>12383025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11217</v>
      </c>
      <c r="AD17" s="437"/>
      <c r="AE17" s="437"/>
      <c r="AF17" s="437"/>
      <c r="AG17" s="476"/>
      <c r="AH17" s="436">
        <v>11845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3877199</v>
      </c>
      <c r="BO17" s="386"/>
      <c r="BP17" s="386"/>
      <c r="BQ17" s="386"/>
      <c r="BR17" s="386"/>
      <c r="BS17" s="386"/>
      <c r="BT17" s="386"/>
      <c r="BU17" s="387"/>
      <c r="BV17" s="385">
        <v>3824953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514.80999999999995</v>
      </c>
      <c r="M18" s="498"/>
      <c r="N18" s="498"/>
      <c r="O18" s="498"/>
      <c r="P18" s="498"/>
      <c r="Q18" s="498"/>
      <c r="R18" s="499"/>
      <c r="S18" s="499"/>
      <c r="T18" s="499"/>
      <c r="U18" s="499"/>
      <c r="V18" s="500"/>
      <c r="W18" s="403"/>
      <c r="X18" s="404"/>
      <c r="Y18" s="404"/>
      <c r="Z18" s="404"/>
      <c r="AA18" s="404"/>
      <c r="AB18" s="395"/>
      <c r="AC18" s="501">
        <v>59.7</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13736687</v>
      </c>
      <c r="BO18" s="386"/>
      <c r="BP18" s="386"/>
      <c r="BQ18" s="386"/>
      <c r="BR18" s="386"/>
      <c r="BS18" s="386"/>
      <c r="BT18" s="386"/>
      <c r="BU18" s="387"/>
      <c r="BV18" s="385">
        <v>14367082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19879329</v>
      </c>
      <c r="BO19" s="386"/>
      <c r="BP19" s="386"/>
      <c r="BQ19" s="386"/>
      <c r="BR19" s="386"/>
      <c r="BS19" s="386"/>
      <c r="BT19" s="386"/>
      <c r="BU19" s="387"/>
      <c r="BV19" s="385">
        <v>18870553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17096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33277162</v>
      </c>
      <c r="BO23" s="386"/>
      <c r="BP23" s="386"/>
      <c r="BQ23" s="386"/>
      <c r="BR23" s="386"/>
      <c r="BS23" s="386"/>
      <c r="BT23" s="386"/>
      <c r="BU23" s="387"/>
      <c r="BV23" s="385">
        <v>33600903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7813</v>
      </c>
      <c r="R24" s="437"/>
      <c r="S24" s="437"/>
      <c r="T24" s="437"/>
      <c r="U24" s="437"/>
      <c r="V24" s="476"/>
      <c r="W24" s="531"/>
      <c r="X24" s="519"/>
      <c r="Y24" s="520"/>
      <c r="Z24" s="435" t="s">
        <v>154</v>
      </c>
      <c r="AA24" s="415"/>
      <c r="AB24" s="415"/>
      <c r="AC24" s="415"/>
      <c r="AD24" s="415"/>
      <c r="AE24" s="415"/>
      <c r="AF24" s="415"/>
      <c r="AG24" s="416"/>
      <c r="AH24" s="436">
        <v>543</v>
      </c>
      <c r="AI24" s="437"/>
      <c r="AJ24" s="437"/>
      <c r="AK24" s="437"/>
      <c r="AL24" s="476"/>
      <c r="AM24" s="436">
        <v>1575243</v>
      </c>
      <c r="AN24" s="437"/>
      <c r="AO24" s="437"/>
      <c r="AP24" s="437"/>
      <c r="AQ24" s="437"/>
      <c r="AR24" s="476"/>
      <c r="AS24" s="436">
        <v>2901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25223151</v>
      </c>
      <c r="BO24" s="386"/>
      <c r="BP24" s="386"/>
      <c r="BQ24" s="386"/>
      <c r="BR24" s="386"/>
      <c r="BS24" s="386"/>
      <c r="BT24" s="386"/>
      <c r="BU24" s="387"/>
      <c r="BV24" s="385">
        <v>25749779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6260</v>
      </c>
      <c r="R25" s="437"/>
      <c r="S25" s="437"/>
      <c r="T25" s="437"/>
      <c r="U25" s="437"/>
      <c r="V25" s="476"/>
      <c r="W25" s="531"/>
      <c r="X25" s="519"/>
      <c r="Y25" s="520"/>
      <c r="Z25" s="435" t="s">
        <v>157</v>
      </c>
      <c r="AA25" s="415"/>
      <c r="AB25" s="415"/>
      <c r="AC25" s="415"/>
      <c r="AD25" s="415"/>
      <c r="AE25" s="415"/>
      <c r="AF25" s="415"/>
      <c r="AG25" s="416"/>
      <c r="AH25" s="436">
        <v>64</v>
      </c>
      <c r="AI25" s="437"/>
      <c r="AJ25" s="437"/>
      <c r="AK25" s="437"/>
      <c r="AL25" s="476"/>
      <c r="AM25" s="436">
        <v>172672</v>
      </c>
      <c r="AN25" s="437"/>
      <c r="AO25" s="437"/>
      <c r="AP25" s="437"/>
      <c r="AQ25" s="437"/>
      <c r="AR25" s="476"/>
      <c r="AS25" s="436">
        <v>2698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345476</v>
      </c>
      <c r="BO25" s="349"/>
      <c r="BP25" s="349"/>
      <c r="BQ25" s="349"/>
      <c r="BR25" s="349"/>
      <c r="BS25" s="349"/>
      <c r="BT25" s="349"/>
      <c r="BU25" s="350"/>
      <c r="BV25" s="348">
        <v>803452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5400</v>
      </c>
      <c r="R26" s="437"/>
      <c r="S26" s="437"/>
      <c r="T26" s="437"/>
      <c r="U26" s="437"/>
      <c r="V26" s="476"/>
      <c r="W26" s="531"/>
      <c r="X26" s="519"/>
      <c r="Y26" s="520"/>
      <c r="Z26" s="435" t="s">
        <v>160</v>
      </c>
      <c r="AA26" s="539"/>
      <c r="AB26" s="539"/>
      <c r="AC26" s="539"/>
      <c r="AD26" s="539"/>
      <c r="AE26" s="539"/>
      <c r="AF26" s="539"/>
      <c r="AG26" s="540"/>
      <c r="AH26" s="436">
        <v>23</v>
      </c>
      <c r="AI26" s="437"/>
      <c r="AJ26" s="437"/>
      <c r="AK26" s="437"/>
      <c r="AL26" s="476"/>
      <c r="AM26" s="436">
        <v>56373</v>
      </c>
      <c r="AN26" s="437"/>
      <c r="AO26" s="437"/>
      <c r="AP26" s="437"/>
      <c r="AQ26" s="437"/>
      <c r="AR26" s="476"/>
      <c r="AS26" s="436">
        <v>2451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4336</v>
      </c>
      <c r="R27" s="437"/>
      <c r="S27" s="437"/>
      <c r="T27" s="437"/>
      <c r="U27" s="437"/>
      <c r="V27" s="476"/>
      <c r="W27" s="531"/>
      <c r="X27" s="519"/>
      <c r="Y27" s="520"/>
      <c r="Z27" s="435" t="s">
        <v>163</v>
      </c>
      <c r="AA27" s="415"/>
      <c r="AB27" s="415"/>
      <c r="AC27" s="415"/>
      <c r="AD27" s="415"/>
      <c r="AE27" s="415"/>
      <c r="AF27" s="415"/>
      <c r="AG27" s="416"/>
      <c r="AH27" s="436">
        <v>16</v>
      </c>
      <c r="AI27" s="437"/>
      <c r="AJ27" s="437"/>
      <c r="AK27" s="437"/>
      <c r="AL27" s="476"/>
      <c r="AM27" s="436">
        <v>53834</v>
      </c>
      <c r="AN27" s="437"/>
      <c r="AO27" s="437"/>
      <c r="AP27" s="437"/>
      <c r="AQ27" s="437"/>
      <c r="AR27" s="476"/>
      <c r="AS27" s="436">
        <v>3365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151723</v>
      </c>
      <c r="BO27" s="553"/>
      <c r="BP27" s="553"/>
      <c r="BQ27" s="553"/>
      <c r="BR27" s="553"/>
      <c r="BS27" s="553"/>
      <c r="BT27" s="553"/>
      <c r="BU27" s="554"/>
      <c r="BV27" s="552">
        <v>151687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3531</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3303234</v>
      </c>
      <c r="BO28" s="349"/>
      <c r="BP28" s="349"/>
      <c r="BQ28" s="349"/>
      <c r="BR28" s="349"/>
      <c r="BS28" s="349"/>
      <c r="BT28" s="349"/>
      <c r="BU28" s="350"/>
      <c r="BV28" s="348">
        <v>2545276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19</v>
      </c>
      <c r="M29" s="437"/>
      <c r="N29" s="437"/>
      <c r="O29" s="437"/>
      <c r="P29" s="476"/>
      <c r="Q29" s="436">
        <v>3230</v>
      </c>
      <c r="R29" s="437"/>
      <c r="S29" s="437"/>
      <c r="T29" s="437"/>
      <c r="U29" s="437"/>
      <c r="V29" s="476"/>
      <c r="W29" s="531"/>
      <c r="X29" s="519"/>
      <c r="Y29" s="520"/>
      <c r="Z29" s="435" t="s">
        <v>170</v>
      </c>
      <c r="AA29" s="415"/>
      <c r="AB29" s="415"/>
      <c r="AC29" s="415"/>
      <c r="AD29" s="415"/>
      <c r="AE29" s="415"/>
      <c r="AF29" s="415"/>
      <c r="AG29" s="416"/>
      <c r="AH29" s="436">
        <v>559</v>
      </c>
      <c r="AI29" s="437"/>
      <c r="AJ29" s="437"/>
      <c r="AK29" s="437"/>
      <c r="AL29" s="476"/>
      <c r="AM29" s="436">
        <v>1629077</v>
      </c>
      <c r="AN29" s="437"/>
      <c r="AO29" s="437"/>
      <c r="AP29" s="437"/>
      <c r="AQ29" s="437"/>
      <c r="AR29" s="476"/>
      <c r="AS29" s="436">
        <v>2914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1548657</v>
      </c>
      <c r="BO29" s="386"/>
      <c r="BP29" s="386"/>
      <c r="BQ29" s="386"/>
      <c r="BR29" s="386"/>
      <c r="BS29" s="386"/>
      <c r="BT29" s="386"/>
      <c r="BU29" s="387"/>
      <c r="BV29" s="385">
        <v>1548115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6998250</v>
      </c>
      <c r="BO30" s="553"/>
      <c r="BP30" s="553"/>
      <c r="BQ30" s="553"/>
      <c r="BR30" s="553"/>
      <c r="BS30" s="553"/>
      <c r="BT30" s="553"/>
      <c r="BU30" s="554"/>
      <c r="BV30" s="552">
        <v>6478248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IF('各会計、関係団体の財政状況及び健全化判断比率'!B32="","",'各会計、関係団体の財政状況及び健全化判断比率'!B32)</f>
        <v>上水道事業会計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IF('各会計、関係団体の財政状況及び健全化判断比率'!B35="","",'各会計、関係団体の財政状況及び健全化判断比率'!B35)</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愛媛県市町総合事務組合　退職手当事業分</v>
      </c>
      <c r="BZ34" s="565"/>
      <c r="CA34" s="565"/>
      <c r="CB34" s="565"/>
      <c r="CC34" s="565"/>
      <c r="CD34" s="565"/>
      <c r="CE34" s="565"/>
      <c r="CF34" s="565"/>
      <c r="CG34" s="565"/>
      <c r="CH34" s="565"/>
      <c r="CI34" s="565"/>
      <c r="CJ34" s="565"/>
      <c r="CK34" s="565"/>
      <c r="CL34" s="565"/>
      <c r="CM34" s="565"/>
      <c r="CN34" s="165"/>
      <c r="CO34" s="564">
        <f>IF(CQ34="","",MAX(C34:D43,U34:V43,AM34:AN43,BE34:BF43,BW34:BX43)+1)</f>
        <v>25</v>
      </c>
      <c r="CP34" s="564"/>
      <c r="CQ34" s="565" t="str">
        <f>IF('各会計、関係団体の財政状況及び健全化判断比率'!BS7="","",'各会計、関係団体の財政状況及び健全化判断比率'!BS7)</f>
        <v>あけはまシーサイドサンパーク（株）</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授産場特別会計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国民健康保険特別会計(直診勘定)</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IF('各会計、関係団体の財政状況及び健全化判断比率'!B36="","",'各会計、関係団体の財政状況及び健全化判断比率'!B36)</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愛媛県市町総合事務組合　消防補償事業分</v>
      </c>
      <c r="BZ35" s="565"/>
      <c r="CA35" s="565"/>
      <c r="CB35" s="565"/>
      <c r="CC35" s="565"/>
      <c r="CD35" s="565"/>
      <c r="CE35" s="565"/>
      <c r="CF35" s="565"/>
      <c r="CG35" s="565"/>
      <c r="CH35" s="565"/>
      <c r="CI35" s="565"/>
      <c r="CJ35" s="565"/>
      <c r="CK35" s="565"/>
      <c r="CL35" s="565"/>
      <c r="CM35" s="565"/>
      <c r="CN35" s="165"/>
      <c r="CO35" s="564">
        <f t="shared" ref="CO35:CO43" si="3">IF(CQ35="","",CO34+1)</f>
        <v>26</v>
      </c>
      <c r="CP35" s="564"/>
      <c r="CQ35" s="565" t="str">
        <f>IF('各会計、関係団体の財政状況及び健全化判断比率'!BS8="","",'各会計、関係団体の財政状況及び健全化判断比率'!BS8)</f>
        <v>（株）どんぶり館</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住宅新築資金等貸付事業特別会計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IF('各会計、関係団体の財政状況及び健全化判断比率'!B34="","",'各会計、関係団体の財政状況及び健全化判断比率'!B34)</f>
        <v>野村介護老人保健施設事業会計</v>
      </c>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IF('各会計、関係団体の財政状況及び健全化判断比率'!B37="","",'各会計、関係団体の財政状況及び健全化判断比率'!B37)</f>
        <v>公共下水道事業特別会計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愛媛県市町総合事務組合　交通災害事業分</v>
      </c>
      <c r="BZ36" s="565"/>
      <c r="CA36" s="565"/>
      <c r="CB36" s="565"/>
      <c r="CC36" s="565"/>
      <c r="CD36" s="565"/>
      <c r="CE36" s="565"/>
      <c r="CF36" s="565"/>
      <c r="CG36" s="565"/>
      <c r="CH36" s="565"/>
      <c r="CI36" s="565"/>
      <c r="CJ36" s="565"/>
      <c r="CK36" s="565"/>
      <c r="CL36" s="565"/>
      <c r="CM36" s="565"/>
      <c r="CN36" s="165"/>
      <c r="CO36" s="564">
        <f t="shared" si="3"/>
        <v>27</v>
      </c>
      <c r="CP36" s="564"/>
      <c r="CQ36" s="565" t="str">
        <f>IF('各会計、関係団体の財政状況及び健全化判断比率'!BS9="","",'各会計、関係団体の財政状況及び健全化判断比率'!BS9)</f>
        <v>（財）宇和文化会館</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育英会奨学資金貸付特別会計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介護保険特別会計(保険事業勘定）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愛媛県市町総合事務組合　自治会館事業分</v>
      </c>
      <c r="BZ37" s="565"/>
      <c r="CA37" s="565"/>
      <c r="CB37" s="565"/>
      <c r="CC37" s="565"/>
      <c r="CD37" s="565"/>
      <c r="CE37" s="565"/>
      <c r="CF37" s="565"/>
      <c r="CG37" s="565"/>
      <c r="CH37" s="565"/>
      <c r="CI37" s="565"/>
      <c r="CJ37" s="565"/>
      <c r="CK37" s="565"/>
      <c r="CL37" s="565"/>
      <c r="CM37" s="565"/>
      <c r="CN37" s="165"/>
      <c r="CO37" s="564">
        <f t="shared" si="3"/>
        <v>28</v>
      </c>
      <c r="CP37" s="564"/>
      <c r="CQ37" s="565" t="str">
        <f>IF('各会計、関係団体の財政状況及び健全化判断比率'!BS10="","",'各会計、関係団体の財政状況及び健全化判断比率'!BS10)</f>
        <v>西予ＣＡＴＶ（株）</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〇</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愛媛県市町総合事務組合　議員公務災害事業分</v>
      </c>
      <c r="BZ38" s="565"/>
      <c r="CA38" s="565"/>
      <c r="CB38" s="565"/>
      <c r="CC38" s="565"/>
      <c r="CD38" s="565"/>
      <c r="CE38" s="565"/>
      <c r="CF38" s="565"/>
      <c r="CG38" s="565"/>
      <c r="CH38" s="565"/>
      <c r="CI38" s="565"/>
      <c r="CJ38" s="565"/>
      <c r="CK38" s="565"/>
      <c r="CL38" s="565"/>
      <c r="CM38" s="565"/>
      <c r="CN38" s="165"/>
      <c r="CO38" s="564">
        <f t="shared" si="3"/>
        <v>29</v>
      </c>
      <c r="CP38" s="564"/>
      <c r="CQ38" s="565" t="str">
        <f>IF('各会計、関係団体の財政状況及び健全化判断比率'!BS11="","",'各会計、関係団体の財政状況及び健全化判断比率'!BS11)</f>
        <v>（株）グリーンヒル</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愛媛県市町総合事務組合　共通経費分</v>
      </c>
      <c r="BZ39" s="565"/>
      <c r="CA39" s="565"/>
      <c r="CB39" s="565"/>
      <c r="CC39" s="565"/>
      <c r="CD39" s="565"/>
      <c r="CE39" s="565"/>
      <c r="CF39" s="565"/>
      <c r="CG39" s="565"/>
      <c r="CH39" s="565"/>
      <c r="CI39" s="565"/>
      <c r="CJ39" s="565"/>
      <c r="CK39" s="565"/>
      <c r="CL39" s="565"/>
      <c r="CM39" s="565"/>
      <c r="CN39" s="165"/>
      <c r="CO39" s="564">
        <f t="shared" si="3"/>
        <v>30</v>
      </c>
      <c r="CP39" s="564"/>
      <c r="CQ39" s="565" t="str">
        <f>IF('各会計、関係団体の財政状況及び健全化判断比率'!BS12="","",'各会計、関係団体の財政状況及び健全化判断比率'!BS12)</f>
        <v>（株）野村町地域振興センター</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八幡浜施設事務組合　一般会計</v>
      </c>
      <c r="BZ40" s="565"/>
      <c r="CA40" s="565"/>
      <c r="CB40" s="565"/>
      <c r="CC40" s="565"/>
      <c r="CD40" s="565"/>
      <c r="CE40" s="565"/>
      <c r="CF40" s="565"/>
      <c r="CG40" s="565"/>
      <c r="CH40" s="565"/>
      <c r="CI40" s="565"/>
      <c r="CJ40" s="565"/>
      <c r="CK40" s="565"/>
      <c r="CL40" s="565"/>
      <c r="CM40" s="565"/>
      <c r="CN40" s="165"/>
      <c r="CO40" s="564">
        <f t="shared" si="3"/>
        <v>31</v>
      </c>
      <c r="CP40" s="564"/>
      <c r="CQ40" s="565" t="str">
        <f>IF('各会計、関係団体の財政状況及び健全化判断比率'!BS13="","",'各会計、関係団体の財政状況及び健全化判断比率'!BS13)</f>
        <v>（株）エフシー</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八幡浜施設事務組合　消防事業特別会計</v>
      </c>
      <c r="BZ41" s="565"/>
      <c r="CA41" s="565"/>
      <c r="CB41" s="565"/>
      <c r="CC41" s="565"/>
      <c r="CD41" s="565"/>
      <c r="CE41" s="565"/>
      <c r="CF41" s="565"/>
      <c r="CG41" s="565"/>
      <c r="CH41" s="565"/>
      <c r="CI41" s="565"/>
      <c r="CJ41" s="565"/>
      <c r="CK41" s="565"/>
      <c r="CL41" s="565"/>
      <c r="CM41" s="565"/>
      <c r="CN41" s="165"/>
      <c r="CO41" s="564">
        <f t="shared" si="3"/>
        <v>32</v>
      </c>
      <c r="CP41" s="564"/>
      <c r="CQ41" s="565" t="str">
        <f>IF('各会計、関係団体の財政状況及び健全化判断比率'!BS14="","",'各会計、関係団体の財政状況及び健全化判断比率'!BS14)</f>
        <v>（株）城川開発公社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八幡浜施設事務組合　休日夜間急患センター事業特別会計</v>
      </c>
      <c r="BZ42" s="565"/>
      <c r="CA42" s="565"/>
      <c r="CB42" s="565"/>
      <c r="CC42" s="565"/>
      <c r="CD42" s="565"/>
      <c r="CE42" s="565"/>
      <c r="CF42" s="565"/>
      <c r="CG42" s="565"/>
      <c r="CH42" s="565"/>
      <c r="CI42" s="565"/>
      <c r="CJ42" s="565"/>
      <c r="CK42" s="565"/>
      <c r="CL42" s="565"/>
      <c r="CM42" s="565"/>
      <c r="CN42" s="165"/>
      <c r="CO42" s="564">
        <f t="shared" si="3"/>
        <v>33</v>
      </c>
      <c r="CP42" s="564"/>
      <c r="CQ42" s="565" t="str">
        <f>IF('各会計、関係団体の財政状況及び健全化判断比率'!BS15="","",'各会計、関係団体の財政状況及び健全化判断比率'!BS15)</f>
        <v>西予市土地開発公社</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24</v>
      </c>
      <c r="BX43" s="564"/>
      <c r="BY43" s="565" t="str">
        <f>IF('各会計、関係団体の財政状況及び健全化判断比率'!B77="","",'各会計、関係団体の財政状況及び健全化判断比率'!B77)</f>
        <v>八幡浜施設事務組合　し尿処理事業特別会計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2" zoomScale="75" zoomScaleNormal="75" zoomScaleSheetLayoutView="100" workbookViewId="0">
      <selection activeCell="K51" sqref="K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33363</v>
      </c>
      <c r="J41" s="83">
        <v>35265</v>
      </c>
      <c r="K41" s="83">
        <v>34516</v>
      </c>
      <c r="L41" s="83">
        <v>33601</v>
      </c>
      <c r="M41" s="84">
        <v>33277</v>
      </c>
    </row>
    <row r="42" spans="2:13" ht="27.75" customHeight="1">
      <c r="B42" s="1171"/>
      <c r="C42" s="1172"/>
      <c r="D42" s="85"/>
      <c r="E42" s="1177" t="s">
        <v>26</v>
      </c>
      <c r="F42" s="1177"/>
      <c r="G42" s="1177"/>
      <c r="H42" s="1178"/>
      <c r="I42" s="86">
        <v>1245</v>
      </c>
      <c r="J42" s="87">
        <v>1079</v>
      </c>
      <c r="K42" s="87">
        <v>903</v>
      </c>
      <c r="L42" s="87">
        <v>255</v>
      </c>
      <c r="M42" s="88">
        <v>225</v>
      </c>
    </row>
    <row r="43" spans="2:13" ht="27.75" customHeight="1">
      <c r="B43" s="1171"/>
      <c r="C43" s="1172"/>
      <c r="D43" s="85"/>
      <c r="E43" s="1177" t="s">
        <v>27</v>
      </c>
      <c r="F43" s="1177"/>
      <c r="G43" s="1177"/>
      <c r="H43" s="1178"/>
      <c r="I43" s="86">
        <v>7371</v>
      </c>
      <c r="J43" s="87">
        <v>7489</v>
      </c>
      <c r="K43" s="87">
        <v>7713</v>
      </c>
      <c r="L43" s="87">
        <v>7776</v>
      </c>
      <c r="M43" s="88">
        <v>9604</v>
      </c>
    </row>
    <row r="44" spans="2:13" ht="27.75" customHeight="1">
      <c r="B44" s="1171"/>
      <c r="C44" s="1172"/>
      <c r="D44" s="85"/>
      <c r="E44" s="1177" t="s">
        <v>28</v>
      </c>
      <c r="F44" s="1177"/>
      <c r="G44" s="1177"/>
      <c r="H44" s="1178"/>
      <c r="I44" s="86">
        <v>116</v>
      </c>
      <c r="J44" s="87">
        <v>89</v>
      </c>
      <c r="K44" s="87">
        <v>57</v>
      </c>
      <c r="L44" s="87">
        <v>36</v>
      </c>
      <c r="M44" s="88">
        <v>29</v>
      </c>
    </row>
    <row r="45" spans="2:13" ht="27.75" customHeight="1">
      <c r="B45" s="1171"/>
      <c r="C45" s="1172"/>
      <c r="D45" s="85"/>
      <c r="E45" s="1177" t="s">
        <v>29</v>
      </c>
      <c r="F45" s="1177"/>
      <c r="G45" s="1177"/>
      <c r="H45" s="1178"/>
      <c r="I45" s="86">
        <v>6031</v>
      </c>
      <c r="J45" s="87">
        <v>6328</v>
      </c>
      <c r="K45" s="87">
        <v>6035</v>
      </c>
      <c r="L45" s="87">
        <v>5765</v>
      </c>
      <c r="M45" s="88">
        <v>5495</v>
      </c>
    </row>
    <row r="46" spans="2:13" ht="27.75" customHeight="1">
      <c r="B46" s="1171"/>
      <c r="C46" s="1172"/>
      <c r="D46" s="85"/>
      <c r="E46" s="1177" t="s">
        <v>30</v>
      </c>
      <c r="F46" s="1177"/>
      <c r="G46" s="1177"/>
      <c r="H46" s="1178"/>
      <c r="I46" s="86">
        <v>481</v>
      </c>
      <c r="J46" s="87">
        <v>340</v>
      </c>
      <c r="K46" s="87">
        <v>171</v>
      </c>
      <c r="L46" s="87">
        <v>152</v>
      </c>
      <c r="M46" s="88">
        <v>114</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5999</v>
      </c>
      <c r="J49" s="87">
        <v>6953</v>
      </c>
      <c r="K49" s="87">
        <v>8555</v>
      </c>
      <c r="L49" s="87">
        <v>8744</v>
      </c>
      <c r="M49" s="88">
        <v>10040</v>
      </c>
    </row>
    <row r="50" spans="2:13" ht="27.75" customHeight="1">
      <c r="B50" s="1171"/>
      <c r="C50" s="1172"/>
      <c r="D50" s="85"/>
      <c r="E50" s="1177" t="s">
        <v>35</v>
      </c>
      <c r="F50" s="1177"/>
      <c r="G50" s="1177"/>
      <c r="H50" s="1178"/>
      <c r="I50" s="86">
        <v>942</v>
      </c>
      <c r="J50" s="87">
        <v>804</v>
      </c>
      <c r="K50" s="87">
        <v>721</v>
      </c>
      <c r="L50" s="87">
        <v>580</v>
      </c>
      <c r="M50" s="88">
        <v>541</v>
      </c>
    </row>
    <row r="51" spans="2:13" ht="27.75" customHeight="1">
      <c r="B51" s="1173"/>
      <c r="C51" s="1174"/>
      <c r="D51" s="85"/>
      <c r="E51" s="1177" t="s">
        <v>36</v>
      </c>
      <c r="F51" s="1177"/>
      <c r="G51" s="1177"/>
      <c r="H51" s="1178"/>
      <c r="I51" s="86">
        <v>29146</v>
      </c>
      <c r="J51" s="87">
        <v>30833</v>
      </c>
      <c r="K51" s="87">
        <v>30467</v>
      </c>
      <c r="L51" s="87">
        <v>30355</v>
      </c>
      <c r="M51" s="88">
        <v>30297</v>
      </c>
    </row>
    <row r="52" spans="2:13" ht="27.75" customHeight="1" thickBot="1">
      <c r="B52" s="1181" t="s">
        <v>37</v>
      </c>
      <c r="C52" s="1182"/>
      <c r="D52" s="90"/>
      <c r="E52" s="1183" t="s">
        <v>38</v>
      </c>
      <c r="F52" s="1183"/>
      <c r="G52" s="1183"/>
      <c r="H52" s="1184"/>
      <c r="I52" s="91">
        <v>12521</v>
      </c>
      <c r="J52" s="92">
        <v>12001</v>
      </c>
      <c r="K52" s="92">
        <v>9652</v>
      </c>
      <c r="L52" s="92">
        <v>7907</v>
      </c>
      <c r="M52" s="93">
        <v>7866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155991</v>
      </c>
      <c r="E3" s="116"/>
      <c r="F3" s="117">
        <v>76282</v>
      </c>
      <c r="G3" s="118"/>
      <c r="H3" s="119"/>
    </row>
    <row r="4" spans="1:8">
      <c r="A4" s="120"/>
      <c r="B4" s="121"/>
      <c r="C4" s="122"/>
      <c r="D4" s="123">
        <v>71023</v>
      </c>
      <c r="E4" s="124"/>
      <c r="F4" s="125">
        <v>41092</v>
      </c>
      <c r="G4" s="126"/>
      <c r="H4" s="127"/>
    </row>
    <row r="5" spans="1:8">
      <c r="A5" s="108" t="s">
        <v>516</v>
      </c>
      <c r="B5" s="113"/>
      <c r="C5" s="114"/>
      <c r="D5" s="115">
        <v>182309</v>
      </c>
      <c r="E5" s="116"/>
      <c r="F5" s="117">
        <v>78670</v>
      </c>
      <c r="G5" s="118"/>
      <c r="H5" s="119"/>
    </row>
    <row r="6" spans="1:8">
      <c r="A6" s="120"/>
      <c r="B6" s="121"/>
      <c r="C6" s="122"/>
      <c r="D6" s="123">
        <v>93352</v>
      </c>
      <c r="E6" s="124"/>
      <c r="F6" s="125">
        <v>38094</v>
      </c>
      <c r="G6" s="126"/>
      <c r="H6" s="127"/>
    </row>
    <row r="7" spans="1:8">
      <c r="A7" s="108" t="s">
        <v>517</v>
      </c>
      <c r="B7" s="113"/>
      <c r="C7" s="114"/>
      <c r="D7" s="115">
        <v>84557</v>
      </c>
      <c r="E7" s="116"/>
      <c r="F7" s="117">
        <v>67201</v>
      </c>
      <c r="G7" s="118"/>
      <c r="H7" s="119"/>
    </row>
    <row r="8" spans="1:8">
      <c r="A8" s="120"/>
      <c r="B8" s="121"/>
      <c r="C8" s="122"/>
      <c r="D8" s="123">
        <v>56476</v>
      </c>
      <c r="E8" s="124"/>
      <c r="F8" s="125">
        <v>35210</v>
      </c>
      <c r="G8" s="126"/>
      <c r="H8" s="127"/>
    </row>
    <row r="9" spans="1:8">
      <c r="A9" s="108" t="s">
        <v>518</v>
      </c>
      <c r="B9" s="113"/>
      <c r="C9" s="114"/>
      <c r="D9" s="115">
        <v>61700</v>
      </c>
      <c r="E9" s="116"/>
      <c r="F9" s="117">
        <v>75709</v>
      </c>
      <c r="G9" s="118"/>
      <c r="H9" s="119"/>
    </row>
    <row r="10" spans="1:8">
      <c r="A10" s="120"/>
      <c r="B10" s="121"/>
      <c r="C10" s="122"/>
      <c r="D10" s="123">
        <v>32164</v>
      </c>
      <c r="E10" s="124"/>
      <c r="F10" s="125">
        <v>35212</v>
      </c>
      <c r="G10" s="126"/>
      <c r="H10" s="127"/>
    </row>
    <row r="11" spans="1:8">
      <c r="A11" s="108" t="s">
        <v>519</v>
      </c>
      <c r="B11" s="113"/>
      <c r="C11" s="114"/>
      <c r="D11" s="115">
        <v>120168</v>
      </c>
      <c r="E11" s="116"/>
      <c r="F11" s="117">
        <v>90961</v>
      </c>
      <c r="G11" s="118"/>
      <c r="H11" s="119"/>
    </row>
    <row r="12" spans="1:8">
      <c r="A12" s="120"/>
      <c r="B12" s="121"/>
      <c r="C12" s="128"/>
      <c r="D12" s="123">
        <v>59008</v>
      </c>
      <c r="E12" s="124"/>
      <c r="F12" s="125">
        <v>37720</v>
      </c>
      <c r="G12" s="126"/>
      <c r="H12" s="127"/>
    </row>
    <row r="13" spans="1:8">
      <c r="A13" s="108"/>
      <c r="B13" s="113"/>
      <c r="C13" s="129"/>
      <c r="D13" s="130">
        <v>120945</v>
      </c>
      <c r="E13" s="131"/>
      <c r="F13" s="132">
        <v>77765</v>
      </c>
      <c r="G13" s="133"/>
      <c r="H13" s="119"/>
    </row>
    <row r="14" spans="1:8">
      <c r="A14" s="120"/>
      <c r="B14" s="121"/>
      <c r="C14" s="122"/>
      <c r="D14" s="123">
        <v>62405</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3.1</v>
      </c>
      <c r="C19" s="134">
        <f>ROUND(VALUE(SUBSTITUTE(実質収支比率等に係る経年分析!G$48,"▲","-")),2)</f>
        <v>4.12</v>
      </c>
      <c r="D19" s="134">
        <f>ROUND(VALUE(SUBSTITUTE(実質収支比率等に係る経年分析!H$48,"▲","-")),2)</f>
        <v>3.93</v>
      </c>
      <c r="E19" s="134">
        <f>ROUND(VALUE(SUBSTITUTE(実質収支比率等に係る経年分析!I$48,"▲","-")),2)</f>
        <v>8.0500000000000007</v>
      </c>
      <c r="F19" s="134">
        <f>ROUND(VALUE(SUBSTITUTE(実質収支比率等に係る経年分析!J$48,"▲","-")),2)</f>
        <v>4.54</v>
      </c>
    </row>
    <row r="20" spans="1:11">
      <c r="A20" s="134" t="s">
        <v>43</v>
      </c>
      <c r="B20" s="134">
        <f>ROUND(VALUE(SUBSTITUTE(実質収支比率等に係る経年分析!F$47,"▲","-")),2)</f>
        <v>10.19</v>
      </c>
      <c r="C20" s="134">
        <f>ROUND(VALUE(SUBSTITUTE(実質収支比率等に係る経年分析!G$47,"▲","-")),2)</f>
        <v>10.32</v>
      </c>
      <c r="D20" s="134">
        <f>ROUND(VALUE(SUBSTITUTE(実質収支比率等に係る経年分析!H$47,"▲","-")),2)</f>
        <v>13.59</v>
      </c>
      <c r="E20" s="134">
        <f>ROUND(VALUE(SUBSTITUTE(実質収支比率等に係る経年分析!I$47,"▲","-")),2)</f>
        <v>15.3</v>
      </c>
      <c r="F20" s="134">
        <f>ROUND(VALUE(SUBSTITUTE(実質収支比率等に係る経年分析!J$47,"▲","-")),2)</f>
        <v>19.66</v>
      </c>
    </row>
    <row r="21" spans="1:11">
      <c r="A21" s="134" t="s">
        <v>44</v>
      </c>
      <c r="B21" s="134">
        <f>IF(ISNUMBER(VALUE(SUBSTITUTE(実質収支比率等に係る経年分析!F$49,"▲","-"))),ROUND(VALUE(SUBSTITUTE(実質収支比率等に係る経年分析!F$49,"▲","-")),2),NA())</f>
        <v>-0.42</v>
      </c>
      <c r="C21" s="134">
        <f>IF(ISNUMBER(VALUE(SUBSTITUTE(実質収支比率等に係る経年分析!G$49,"▲","-"))),ROUND(VALUE(SUBSTITUTE(実質収支比率等に係る経年分析!G$49,"▲","-")),2),NA())</f>
        <v>1.91</v>
      </c>
      <c r="D21" s="134">
        <f>IF(ISNUMBER(VALUE(SUBSTITUTE(実質収支比率等に係る経年分析!H$49,"▲","-"))),ROUND(VALUE(SUBSTITUTE(実質収支比率等に係る経年分析!H$49,"▲","-")),2),NA())</f>
        <v>3.06</v>
      </c>
      <c r="E21" s="134">
        <f>IF(ISNUMBER(VALUE(SUBSTITUTE(実質収支比率等に係る経年分析!I$49,"▲","-"))),ROUND(VALUE(SUBSTITUTE(実質収支比率等に係る経年分析!I$49,"▲","-")),2),NA())</f>
        <v>5.8</v>
      </c>
      <c r="F21" s="134">
        <f>IF(ISNUMBER(VALUE(SUBSTITUTE(実質収支比率等に係る経年分析!J$49,"▲","-"))),ROUND(VALUE(SUBSTITUTE(実質収支比率等に係る経年分析!J$49,"▲","-")),2),NA())</f>
        <v>1.08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0.56999999999999995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0.56999999999999995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国民健康保険特別会計(直診勘定)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介護保険特別会計(保険事業勘定）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野村介護老人保健施設事業会計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4.53</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13.81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3016</v>
      </c>
      <c r="E42" s="136"/>
      <c r="F42" s="136"/>
      <c r="G42" s="136">
        <f>'実質公債費比率（分子）の構造'!L$52</f>
        <v>3088</v>
      </c>
      <c r="H42" s="136"/>
      <c r="I42" s="136"/>
      <c r="J42" s="136">
        <f>'実質公債費比率（分子）の構造'!M$52</f>
        <v>3212</v>
      </c>
      <c r="K42" s="136"/>
      <c r="L42" s="136"/>
      <c r="M42" s="136">
        <f>'実質公債費比率（分子）の構造'!N$52</f>
        <v>3160</v>
      </c>
      <c r="N42" s="136"/>
      <c r="O42" s="136"/>
      <c r="P42" s="136">
        <f>'実質公債費比率（分子）の構造'!O$52</f>
        <v>3268</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201</v>
      </c>
      <c r="C44" s="136"/>
      <c r="D44" s="136"/>
      <c r="E44" s="136">
        <f>'実質公債費比率（分子）の構造'!L$50</f>
        <v>178</v>
      </c>
      <c r="F44" s="136"/>
      <c r="G44" s="136"/>
      <c r="H44" s="136">
        <f>'実質公債費比率（分子）の構造'!M$50</f>
        <v>181</v>
      </c>
      <c r="I44" s="136"/>
      <c r="J44" s="136"/>
      <c r="K44" s="136">
        <f>'実質公債費比率（分子）の構造'!N$50</f>
        <v>173</v>
      </c>
      <c r="L44" s="136"/>
      <c r="M44" s="136"/>
      <c r="N44" s="136">
        <f>'実質公債費比率（分子）の構造'!O$50</f>
        <v>34</v>
      </c>
      <c r="O44" s="136"/>
      <c r="P44" s="136"/>
    </row>
    <row r="45" spans="1:16">
      <c r="A45" s="136" t="s">
        <v>54</v>
      </c>
      <c r="B45" s="136">
        <f>'実質公債費比率（分子）の構造'!K$49</f>
        <v>28</v>
      </c>
      <c r="C45" s="136"/>
      <c r="D45" s="136"/>
      <c r="E45" s="136">
        <f>'実質公債費比率（分子）の構造'!L$49</f>
        <v>27</v>
      </c>
      <c r="F45" s="136"/>
      <c r="G45" s="136"/>
      <c r="H45" s="136">
        <f>'実質公債費比率（分子）の構造'!M$49</f>
        <v>31</v>
      </c>
      <c r="I45" s="136"/>
      <c r="J45" s="136"/>
      <c r="K45" s="136">
        <f>'実質公債費比率（分子）の構造'!N$49</f>
        <v>19</v>
      </c>
      <c r="L45" s="136"/>
      <c r="M45" s="136"/>
      <c r="N45" s="136">
        <f>'実質公債費比率（分子）の構造'!O$49</f>
        <v>5</v>
      </c>
      <c r="O45" s="136"/>
      <c r="P45" s="136"/>
    </row>
    <row r="46" spans="1:16">
      <c r="A46" s="136" t="s">
        <v>55</v>
      </c>
      <c r="B46" s="136">
        <f>'実質公債費比率（分子）の構造'!K$48</f>
        <v>546</v>
      </c>
      <c r="C46" s="136"/>
      <c r="D46" s="136"/>
      <c r="E46" s="136">
        <f>'実質公債費比率（分子）の構造'!L$48</f>
        <v>605</v>
      </c>
      <c r="F46" s="136"/>
      <c r="G46" s="136"/>
      <c r="H46" s="136">
        <f>'実質公債費比率（分子）の構造'!M$48</f>
        <v>687</v>
      </c>
      <c r="I46" s="136"/>
      <c r="J46" s="136"/>
      <c r="K46" s="136">
        <f>'実質公債費比率（分子）の構造'!N$48</f>
        <v>710</v>
      </c>
      <c r="L46" s="136"/>
      <c r="M46" s="136"/>
      <c r="N46" s="136">
        <f>'実質公債費比率（分子）の構造'!O$48</f>
        <v>736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3881</v>
      </c>
      <c r="C49" s="136"/>
      <c r="D49" s="136"/>
      <c r="E49" s="136">
        <f>'実質公債費比率（分子）の構造'!L$45</f>
        <v>3959</v>
      </c>
      <c r="F49" s="136"/>
      <c r="G49" s="136"/>
      <c r="H49" s="136">
        <f>'実質公債費比率（分子）の構造'!M$45</f>
        <v>3876</v>
      </c>
      <c r="I49" s="136"/>
      <c r="J49" s="136"/>
      <c r="K49" s="136">
        <f>'実質公債費比率（分子）の構造'!N$45</f>
        <v>3706</v>
      </c>
      <c r="L49" s="136"/>
      <c r="M49" s="136"/>
      <c r="N49" s="136">
        <f>'実質公債費比率（分子）の構造'!O$45</f>
        <v>3712</v>
      </c>
      <c r="O49" s="136"/>
      <c r="P49" s="136"/>
    </row>
    <row r="50" spans="1:16">
      <c r="A50" s="136" t="s">
        <v>59</v>
      </c>
      <c r="B50" s="136" t="e">
        <f>NA()</f>
        <v>#N/A</v>
      </c>
      <c r="C50" s="136">
        <f>IF(ISNUMBER('実質公債費比率（分子）の構造'!K$53),'実質公債費比率（分子）の構造'!K$53,NA())</f>
        <v>1641</v>
      </c>
      <c r="D50" s="136" t="e">
        <f>NA()</f>
        <v>#N/A</v>
      </c>
      <c r="E50" s="136" t="e">
        <f>NA()</f>
        <v>#N/A</v>
      </c>
      <c r="F50" s="136">
        <f>IF(ISNUMBER('実質公債費比率（分子）の構造'!L$53),'実質公債費比率（分子）の構造'!L$53,NA())</f>
        <v>1681</v>
      </c>
      <c r="G50" s="136" t="e">
        <f>NA()</f>
        <v>#N/A</v>
      </c>
      <c r="H50" s="136" t="e">
        <f>NA()</f>
        <v>#N/A</v>
      </c>
      <c r="I50" s="136">
        <f>IF(ISNUMBER('実質公債費比率（分子）の構造'!M$53),'実質公債費比率（分子）の構造'!M$53,NA())</f>
        <v>1563</v>
      </c>
      <c r="J50" s="136" t="e">
        <f>NA()</f>
        <v>#N/A</v>
      </c>
      <c r="K50" s="136" t="e">
        <f>NA()</f>
        <v>#N/A</v>
      </c>
      <c r="L50" s="136">
        <f>IF(ISNUMBER('実質公債費比率（分子）の構造'!N$53),'実質公債費比率（分子）の構造'!N$53,NA())</f>
        <v>1448</v>
      </c>
      <c r="M50" s="136" t="e">
        <f>NA()</f>
        <v>#N/A</v>
      </c>
      <c r="N50" s="136" t="e">
        <f>NA()</f>
        <v>#N/A</v>
      </c>
      <c r="O50" s="136">
        <f>IF(ISNUMBER('実質公債費比率（分子）の構造'!O$53),'実質公債費比率（分子）の構造'!O$53,NA())</f>
        <v>1219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29146</v>
      </c>
      <c r="E56" s="135"/>
      <c r="F56" s="135"/>
      <c r="G56" s="135">
        <f>'将来負担比率（分子）の構造'!J$51</f>
        <v>30833</v>
      </c>
      <c r="H56" s="135"/>
      <c r="I56" s="135"/>
      <c r="J56" s="135">
        <f>'将来負担比率（分子）の構造'!K$51</f>
        <v>30467</v>
      </c>
      <c r="K56" s="135"/>
      <c r="L56" s="135"/>
      <c r="M56" s="135">
        <f>'将来負担比率（分子）の構造'!L$51</f>
        <v>30355</v>
      </c>
      <c r="N56" s="135"/>
      <c r="O56" s="135"/>
      <c r="P56" s="135">
        <f>'将来負担比率（分子）の構造'!M$51</f>
        <v>30297</v>
      </c>
    </row>
    <row r="57" spans="1:16">
      <c r="A57" s="135" t="s">
        <v>35</v>
      </c>
      <c r="B57" s="135"/>
      <c r="C57" s="135"/>
      <c r="D57" s="135">
        <f>'将来負担比率（分子）の構造'!I$50</f>
        <v>942</v>
      </c>
      <c r="E57" s="135"/>
      <c r="F57" s="135"/>
      <c r="G57" s="135">
        <f>'将来負担比率（分子）の構造'!J$50</f>
        <v>804</v>
      </c>
      <c r="H57" s="135"/>
      <c r="I57" s="135"/>
      <c r="J57" s="135">
        <f>'将来負担比率（分子）の構造'!K$50</f>
        <v>721</v>
      </c>
      <c r="K57" s="135"/>
      <c r="L57" s="135"/>
      <c r="M57" s="135">
        <f>'将来負担比率（分子）の構造'!L$50</f>
        <v>580</v>
      </c>
      <c r="N57" s="135"/>
      <c r="O57" s="135"/>
      <c r="P57" s="135">
        <f>'将来負担比率（分子）の構造'!M$50</f>
        <v>541</v>
      </c>
    </row>
    <row r="58" spans="1:16">
      <c r="A58" s="135" t="s">
        <v>34</v>
      </c>
      <c r="B58" s="135"/>
      <c r="C58" s="135"/>
      <c r="D58" s="135">
        <f>'将来負担比率（分子）の構造'!I$49</f>
        <v>5999</v>
      </c>
      <c r="E58" s="135"/>
      <c r="F58" s="135"/>
      <c r="G58" s="135">
        <f>'将来負担比率（分子）の構造'!J$49</f>
        <v>6953</v>
      </c>
      <c r="H58" s="135"/>
      <c r="I58" s="135"/>
      <c r="J58" s="135">
        <f>'将来負担比率（分子）の構造'!K$49</f>
        <v>8555</v>
      </c>
      <c r="K58" s="135"/>
      <c r="L58" s="135"/>
      <c r="M58" s="135">
        <f>'将来負担比率（分子）の構造'!L$49</f>
        <v>8744</v>
      </c>
      <c r="N58" s="135"/>
      <c r="O58" s="135"/>
      <c r="P58" s="135">
        <f>'将来負担比率（分子）の構造'!M$49</f>
        <v>10040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481</v>
      </c>
      <c r="C61" s="135"/>
      <c r="D61" s="135"/>
      <c r="E61" s="135">
        <f>'将来負担比率（分子）の構造'!J$46</f>
        <v>340</v>
      </c>
      <c r="F61" s="135"/>
      <c r="G61" s="135"/>
      <c r="H61" s="135">
        <f>'将来負担比率（分子）の構造'!K$46</f>
        <v>171</v>
      </c>
      <c r="I61" s="135"/>
      <c r="J61" s="135"/>
      <c r="K61" s="135">
        <f>'将来負担比率（分子）の構造'!L$46</f>
        <v>152</v>
      </c>
      <c r="L61" s="135"/>
      <c r="M61" s="135"/>
      <c r="N61" s="135">
        <f>'将来負担比率（分子）の構造'!M$46</f>
        <v>114</v>
      </c>
      <c r="O61" s="135"/>
      <c r="P61" s="135"/>
    </row>
    <row r="62" spans="1:16">
      <c r="A62" s="135" t="s">
        <v>29</v>
      </c>
      <c r="B62" s="135">
        <f>'将来負担比率（分子）の構造'!I$45</f>
        <v>6031</v>
      </c>
      <c r="C62" s="135"/>
      <c r="D62" s="135"/>
      <c r="E62" s="135">
        <f>'将来負担比率（分子）の構造'!J$45</f>
        <v>6328</v>
      </c>
      <c r="F62" s="135"/>
      <c r="G62" s="135"/>
      <c r="H62" s="135">
        <f>'将来負担比率（分子）の構造'!K$45</f>
        <v>6035</v>
      </c>
      <c r="I62" s="135"/>
      <c r="J62" s="135"/>
      <c r="K62" s="135">
        <f>'将来負担比率（分子）の構造'!L$45</f>
        <v>5765</v>
      </c>
      <c r="L62" s="135"/>
      <c r="M62" s="135"/>
      <c r="N62" s="135">
        <f>'将来負担比率（分子）の構造'!M$45</f>
        <v>5495</v>
      </c>
      <c r="O62" s="135"/>
      <c r="P62" s="135"/>
    </row>
    <row r="63" spans="1:16">
      <c r="A63" s="135" t="s">
        <v>28</v>
      </c>
      <c r="B63" s="135">
        <f>'将来負担比率（分子）の構造'!I$44</f>
        <v>116</v>
      </c>
      <c r="C63" s="135"/>
      <c r="D63" s="135"/>
      <c r="E63" s="135">
        <f>'将来負担比率（分子）の構造'!J$44</f>
        <v>89</v>
      </c>
      <c r="F63" s="135"/>
      <c r="G63" s="135"/>
      <c r="H63" s="135">
        <f>'将来負担比率（分子）の構造'!K$44</f>
        <v>57</v>
      </c>
      <c r="I63" s="135"/>
      <c r="J63" s="135"/>
      <c r="K63" s="135">
        <f>'将来負担比率（分子）の構造'!L$44</f>
        <v>36</v>
      </c>
      <c r="L63" s="135"/>
      <c r="M63" s="135"/>
      <c r="N63" s="135">
        <f>'将来負担比率（分子）の構造'!M$44</f>
        <v>29</v>
      </c>
      <c r="O63" s="135"/>
      <c r="P63" s="135"/>
    </row>
    <row r="64" spans="1:16">
      <c r="A64" s="135" t="s">
        <v>27</v>
      </c>
      <c r="B64" s="135">
        <f>'将来負担比率（分子）の構造'!I$43</f>
        <v>7371</v>
      </c>
      <c r="C64" s="135"/>
      <c r="D64" s="135"/>
      <c r="E64" s="135">
        <f>'将来負担比率（分子）の構造'!J$43</f>
        <v>7489</v>
      </c>
      <c r="F64" s="135"/>
      <c r="G64" s="135"/>
      <c r="H64" s="135">
        <f>'将来負担比率（分子）の構造'!K$43</f>
        <v>7713</v>
      </c>
      <c r="I64" s="135"/>
      <c r="J64" s="135"/>
      <c r="K64" s="135">
        <f>'将来負担比率（分子）の構造'!L$43</f>
        <v>7776</v>
      </c>
      <c r="L64" s="135"/>
      <c r="M64" s="135"/>
      <c r="N64" s="135">
        <f>'将来負担比率（分子）の構造'!M$43</f>
        <v>9604</v>
      </c>
      <c r="O64" s="135"/>
      <c r="P64" s="135"/>
    </row>
    <row r="65" spans="1:16">
      <c r="A65" s="135" t="s">
        <v>26</v>
      </c>
      <c r="B65" s="135">
        <f>'将来負担比率（分子）の構造'!I$42</f>
        <v>1245</v>
      </c>
      <c r="C65" s="135"/>
      <c r="D65" s="135"/>
      <c r="E65" s="135">
        <f>'将来負担比率（分子）の構造'!J$42</f>
        <v>1079</v>
      </c>
      <c r="F65" s="135"/>
      <c r="G65" s="135"/>
      <c r="H65" s="135">
        <f>'将来負担比率（分子）の構造'!K$42</f>
        <v>903</v>
      </c>
      <c r="I65" s="135"/>
      <c r="J65" s="135"/>
      <c r="K65" s="135">
        <f>'将来負担比率（分子）の構造'!L$42</f>
        <v>255</v>
      </c>
      <c r="L65" s="135"/>
      <c r="M65" s="135"/>
      <c r="N65" s="135">
        <f>'将来負担比率（分子）の構造'!M$42</f>
        <v>225</v>
      </c>
      <c r="O65" s="135"/>
      <c r="P65" s="135"/>
    </row>
    <row r="66" spans="1:16">
      <c r="A66" s="135" t="s">
        <v>25</v>
      </c>
      <c r="B66" s="135">
        <f>'将来負担比率（分子）の構造'!I$41</f>
        <v>33363</v>
      </c>
      <c r="C66" s="135"/>
      <c r="D66" s="135"/>
      <c r="E66" s="135">
        <f>'将来負担比率（分子）の構造'!J$41</f>
        <v>35265</v>
      </c>
      <c r="F66" s="135"/>
      <c r="G66" s="135"/>
      <c r="H66" s="135">
        <f>'将来負担比率（分子）の構造'!K$41</f>
        <v>34516</v>
      </c>
      <c r="I66" s="135"/>
      <c r="J66" s="135"/>
      <c r="K66" s="135">
        <f>'将来負担比率（分子）の構造'!L$41</f>
        <v>33601</v>
      </c>
      <c r="L66" s="135"/>
      <c r="M66" s="135"/>
      <c r="N66" s="135">
        <f>'将来負担比率（分子）の構造'!M$41</f>
        <v>33277</v>
      </c>
      <c r="O66" s="135"/>
      <c r="P66" s="135"/>
    </row>
    <row r="67" spans="1:16">
      <c r="A67" s="135" t="s">
        <v>63</v>
      </c>
      <c r="B67" s="135" t="e">
        <f>NA()</f>
        <v>#N/A</v>
      </c>
      <c r="C67" s="135">
        <f>IF(ISNUMBER('将来負担比率（分子）の構造'!I$52), IF('将来負担比率（分子）の構造'!I$52 &lt; 0, 0, '将来負担比率（分子）の構造'!I$52), NA())</f>
        <v>12521</v>
      </c>
      <c r="D67" s="135" t="e">
        <f>NA()</f>
        <v>#N/A</v>
      </c>
      <c r="E67" s="135" t="e">
        <f>NA()</f>
        <v>#N/A</v>
      </c>
      <c r="F67" s="135">
        <f>IF(ISNUMBER('将来負担比率（分子）の構造'!J$52), IF('将来負担比率（分子）の構造'!J$52 &lt; 0, 0, '将来負担比率（分子）の構造'!J$52), NA())</f>
        <v>12001</v>
      </c>
      <c r="G67" s="135" t="e">
        <f>NA()</f>
        <v>#N/A</v>
      </c>
      <c r="H67" s="135" t="e">
        <f>NA()</f>
        <v>#N/A</v>
      </c>
      <c r="I67" s="135">
        <f>IF(ISNUMBER('将来負担比率（分子）の構造'!K$52), IF('将来負担比率（分子）の構造'!K$52 &lt; 0, 0, '将来負担比率（分子）の構造'!K$52), NA())</f>
        <v>9652</v>
      </c>
      <c r="J67" s="135" t="e">
        <f>NA()</f>
        <v>#N/A</v>
      </c>
      <c r="K67" s="135" t="e">
        <f>NA()</f>
        <v>#N/A</v>
      </c>
      <c r="L67" s="135">
        <f>IF(ISNUMBER('将来負担比率（分子）の構造'!L$52), IF('将来負担比率（分子）の構造'!L$52 &lt; 0, 0, '将来負担比率（分子）の構造'!L$52), NA())</f>
        <v>7907</v>
      </c>
      <c r="M67" s="135" t="e">
        <f>NA()</f>
        <v>#N/A</v>
      </c>
      <c r="N67" s="135" t="e">
        <f>NA()</f>
        <v>#N/A</v>
      </c>
      <c r="O67" s="135">
        <f>IF(ISNUMBER('将来負担比率（分子）の構造'!M$52), IF('将来負担比率（分子）の構造'!M$52 &lt; 0, 0, '将来負担比率（分子）の構造'!M$52), NA())</f>
        <v>7866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topLeftCell="AX1" workbookViewId="0">
      <selection activeCell="AY43" sqref="AY4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3106932</v>
      </c>
      <c r="S5" s="581"/>
      <c r="T5" s="581"/>
      <c r="U5" s="581"/>
      <c r="V5" s="581"/>
      <c r="W5" s="581"/>
      <c r="X5" s="581"/>
      <c r="Y5" s="582"/>
      <c r="Z5" s="583">
        <v>11.1</v>
      </c>
      <c r="AA5" s="583"/>
      <c r="AB5" s="583"/>
      <c r="AC5" s="583"/>
      <c r="AD5" s="584">
        <v>3106932</v>
      </c>
      <c r="AE5" s="584"/>
      <c r="AF5" s="584"/>
      <c r="AG5" s="584"/>
      <c r="AH5" s="584"/>
      <c r="AI5" s="584"/>
      <c r="AJ5" s="584"/>
      <c r="AK5" s="584"/>
      <c r="AL5" s="585">
        <v>19.7</v>
      </c>
      <c r="AM5" s="586"/>
      <c r="AN5" s="586"/>
      <c r="AO5" s="587"/>
      <c r="AP5" s="577" t="s">
        <v>208</v>
      </c>
      <c r="AQ5" s="578"/>
      <c r="AR5" s="578"/>
      <c r="AS5" s="578"/>
      <c r="AT5" s="578"/>
      <c r="AU5" s="578"/>
      <c r="AV5" s="578"/>
      <c r="AW5" s="578"/>
      <c r="AX5" s="578"/>
      <c r="AY5" s="578"/>
      <c r="AZ5" s="578"/>
      <c r="BA5" s="578"/>
      <c r="BB5" s="578"/>
      <c r="BC5" s="578"/>
      <c r="BD5" s="578"/>
      <c r="BE5" s="578"/>
      <c r="BF5" s="579"/>
      <c r="BG5" s="591">
        <v>3106932</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252204</v>
      </c>
      <c r="S6" s="592"/>
      <c r="T6" s="592"/>
      <c r="U6" s="592"/>
      <c r="V6" s="592"/>
      <c r="W6" s="592"/>
      <c r="X6" s="592"/>
      <c r="Y6" s="593"/>
      <c r="Z6" s="594">
        <v>0.9</v>
      </c>
      <c r="AA6" s="594"/>
      <c r="AB6" s="594"/>
      <c r="AC6" s="594"/>
      <c r="AD6" s="595">
        <v>252204</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3106932</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199028</v>
      </c>
      <c r="CS6" s="592"/>
      <c r="CT6" s="592"/>
      <c r="CU6" s="592"/>
      <c r="CV6" s="592"/>
      <c r="CW6" s="592"/>
      <c r="CX6" s="592"/>
      <c r="CY6" s="593"/>
      <c r="CZ6" s="594">
        <v>0.7</v>
      </c>
      <c r="DA6" s="594"/>
      <c r="DB6" s="594"/>
      <c r="DC6" s="594"/>
      <c r="DD6" s="600" t="s">
        <v>209</v>
      </c>
      <c r="DE6" s="592"/>
      <c r="DF6" s="592"/>
      <c r="DG6" s="592"/>
      <c r="DH6" s="592"/>
      <c r="DI6" s="592"/>
      <c r="DJ6" s="592"/>
      <c r="DK6" s="592"/>
      <c r="DL6" s="592"/>
      <c r="DM6" s="592"/>
      <c r="DN6" s="592"/>
      <c r="DO6" s="592"/>
      <c r="DP6" s="593"/>
      <c r="DQ6" s="600">
        <v>198948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11403</v>
      </c>
      <c r="S7" s="592"/>
      <c r="T7" s="592"/>
      <c r="U7" s="592"/>
      <c r="V7" s="592"/>
      <c r="W7" s="592"/>
      <c r="X7" s="592"/>
      <c r="Y7" s="593"/>
      <c r="Z7" s="594">
        <v>0</v>
      </c>
      <c r="AA7" s="594"/>
      <c r="AB7" s="594"/>
      <c r="AC7" s="594"/>
      <c r="AD7" s="595">
        <v>11403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1294805</v>
      </c>
      <c r="BH7" s="592"/>
      <c r="BI7" s="592"/>
      <c r="BJ7" s="592"/>
      <c r="BK7" s="592"/>
      <c r="BL7" s="592"/>
      <c r="BM7" s="592"/>
      <c r="BN7" s="593"/>
      <c r="BO7" s="594">
        <v>41.7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3970018</v>
      </c>
      <c r="CS7" s="592"/>
      <c r="CT7" s="592"/>
      <c r="CU7" s="592"/>
      <c r="CV7" s="592"/>
      <c r="CW7" s="592"/>
      <c r="CX7" s="592"/>
      <c r="CY7" s="593"/>
      <c r="CZ7" s="594">
        <v>14.6</v>
      </c>
      <c r="DA7" s="594"/>
      <c r="DB7" s="594"/>
      <c r="DC7" s="594"/>
      <c r="DD7" s="600">
        <v>73757</v>
      </c>
      <c r="DE7" s="592"/>
      <c r="DF7" s="592"/>
      <c r="DG7" s="592"/>
      <c r="DH7" s="592"/>
      <c r="DI7" s="592"/>
      <c r="DJ7" s="592"/>
      <c r="DK7" s="592"/>
      <c r="DL7" s="592"/>
      <c r="DM7" s="592"/>
      <c r="DN7" s="592"/>
      <c r="DO7" s="592"/>
      <c r="DP7" s="593"/>
      <c r="DQ7" s="600">
        <v>3482270</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12501</v>
      </c>
      <c r="S8" s="592"/>
      <c r="T8" s="592"/>
      <c r="U8" s="592"/>
      <c r="V8" s="592"/>
      <c r="W8" s="592"/>
      <c r="X8" s="592"/>
      <c r="Y8" s="593"/>
      <c r="Z8" s="594">
        <v>0</v>
      </c>
      <c r="AA8" s="594"/>
      <c r="AB8" s="594"/>
      <c r="AC8" s="594"/>
      <c r="AD8" s="595">
        <v>12501</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48955</v>
      </c>
      <c r="BH8" s="592"/>
      <c r="BI8" s="592"/>
      <c r="BJ8" s="592"/>
      <c r="BK8" s="592"/>
      <c r="BL8" s="592"/>
      <c r="BM8" s="592"/>
      <c r="BN8" s="593"/>
      <c r="BO8" s="594">
        <v>1.6</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6175419</v>
      </c>
      <c r="CS8" s="592"/>
      <c r="CT8" s="592"/>
      <c r="CU8" s="592"/>
      <c r="CV8" s="592"/>
      <c r="CW8" s="592"/>
      <c r="CX8" s="592"/>
      <c r="CY8" s="593"/>
      <c r="CZ8" s="594">
        <v>22.7</v>
      </c>
      <c r="DA8" s="594"/>
      <c r="DB8" s="594"/>
      <c r="DC8" s="594"/>
      <c r="DD8" s="600">
        <v>16133</v>
      </c>
      <c r="DE8" s="592"/>
      <c r="DF8" s="592"/>
      <c r="DG8" s="592"/>
      <c r="DH8" s="592"/>
      <c r="DI8" s="592"/>
      <c r="DJ8" s="592"/>
      <c r="DK8" s="592"/>
      <c r="DL8" s="592"/>
      <c r="DM8" s="592"/>
      <c r="DN8" s="592"/>
      <c r="DO8" s="592"/>
      <c r="DP8" s="593"/>
      <c r="DQ8" s="600">
        <v>3693172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19827</v>
      </c>
      <c r="S9" s="592"/>
      <c r="T9" s="592"/>
      <c r="U9" s="592"/>
      <c r="V9" s="592"/>
      <c r="W9" s="592"/>
      <c r="X9" s="592"/>
      <c r="Y9" s="593"/>
      <c r="Z9" s="594">
        <v>0.1</v>
      </c>
      <c r="AA9" s="594"/>
      <c r="AB9" s="594"/>
      <c r="AC9" s="594"/>
      <c r="AD9" s="595">
        <v>19827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1085407</v>
      </c>
      <c r="BH9" s="592"/>
      <c r="BI9" s="592"/>
      <c r="BJ9" s="592"/>
      <c r="BK9" s="592"/>
      <c r="BL9" s="592"/>
      <c r="BM9" s="592"/>
      <c r="BN9" s="593"/>
      <c r="BO9" s="594">
        <v>34.9</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1853119</v>
      </c>
      <c r="CS9" s="592"/>
      <c r="CT9" s="592"/>
      <c r="CU9" s="592"/>
      <c r="CV9" s="592"/>
      <c r="CW9" s="592"/>
      <c r="CX9" s="592"/>
      <c r="CY9" s="593"/>
      <c r="CZ9" s="594">
        <v>6.8</v>
      </c>
      <c r="DA9" s="594"/>
      <c r="DB9" s="594"/>
      <c r="DC9" s="594"/>
      <c r="DD9" s="600">
        <v>41057</v>
      </c>
      <c r="DE9" s="592"/>
      <c r="DF9" s="592"/>
      <c r="DG9" s="592"/>
      <c r="DH9" s="592"/>
      <c r="DI9" s="592"/>
      <c r="DJ9" s="592"/>
      <c r="DK9" s="592"/>
      <c r="DL9" s="592"/>
      <c r="DM9" s="592"/>
      <c r="DN9" s="592"/>
      <c r="DO9" s="592"/>
      <c r="DP9" s="593"/>
      <c r="DQ9" s="600">
        <v>1477088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333755</v>
      </c>
      <c r="S10" s="592"/>
      <c r="T10" s="592"/>
      <c r="U10" s="592"/>
      <c r="V10" s="592"/>
      <c r="W10" s="592"/>
      <c r="X10" s="592"/>
      <c r="Y10" s="593"/>
      <c r="Z10" s="594">
        <v>1.2</v>
      </c>
      <c r="AA10" s="594"/>
      <c r="AB10" s="594"/>
      <c r="AC10" s="594"/>
      <c r="AD10" s="595">
        <v>333755</v>
      </c>
      <c r="AE10" s="595"/>
      <c r="AF10" s="595"/>
      <c r="AG10" s="595"/>
      <c r="AH10" s="595"/>
      <c r="AI10" s="595"/>
      <c r="AJ10" s="595"/>
      <c r="AK10" s="595"/>
      <c r="AL10" s="596">
        <v>2.1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78520</v>
      </c>
      <c r="BH10" s="592"/>
      <c r="BI10" s="592"/>
      <c r="BJ10" s="592"/>
      <c r="BK10" s="592"/>
      <c r="BL10" s="592"/>
      <c r="BM10" s="592"/>
      <c r="BN10" s="593"/>
      <c r="BO10" s="594">
        <v>2.5</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494458</v>
      </c>
      <c r="CS10" s="592"/>
      <c r="CT10" s="592"/>
      <c r="CU10" s="592"/>
      <c r="CV10" s="592"/>
      <c r="CW10" s="592"/>
      <c r="CX10" s="592"/>
      <c r="CY10" s="593"/>
      <c r="CZ10" s="594">
        <v>1.8</v>
      </c>
      <c r="DA10" s="594"/>
      <c r="DB10" s="594"/>
      <c r="DC10" s="594"/>
      <c r="DD10" s="600">
        <v>251328</v>
      </c>
      <c r="DE10" s="592"/>
      <c r="DF10" s="592"/>
      <c r="DG10" s="592"/>
      <c r="DH10" s="592"/>
      <c r="DI10" s="592"/>
      <c r="DJ10" s="592"/>
      <c r="DK10" s="592"/>
      <c r="DL10" s="592"/>
      <c r="DM10" s="592"/>
      <c r="DN10" s="592"/>
      <c r="DO10" s="592"/>
      <c r="DP10" s="593"/>
      <c r="DQ10" s="600">
        <v>347585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81923</v>
      </c>
      <c r="BH11" s="592"/>
      <c r="BI11" s="592"/>
      <c r="BJ11" s="592"/>
      <c r="BK11" s="592"/>
      <c r="BL11" s="592"/>
      <c r="BM11" s="592"/>
      <c r="BN11" s="593"/>
      <c r="BO11" s="594">
        <v>2.6</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3032887</v>
      </c>
      <c r="CS11" s="592"/>
      <c r="CT11" s="592"/>
      <c r="CU11" s="592"/>
      <c r="CV11" s="592"/>
      <c r="CW11" s="592"/>
      <c r="CX11" s="592"/>
      <c r="CY11" s="593"/>
      <c r="CZ11" s="594">
        <v>11.2</v>
      </c>
      <c r="DA11" s="594"/>
      <c r="DB11" s="594"/>
      <c r="DC11" s="594"/>
      <c r="DD11" s="600">
        <v>1416115</v>
      </c>
      <c r="DE11" s="592"/>
      <c r="DF11" s="592"/>
      <c r="DG11" s="592"/>
      <c r="DH11" s="592"/>
      <c r="DI11" s="592"/>
      <c r="DJ11" s="592"/>
      <c r="DK11" s="592"/>
      <c r="DL11" s="592"/>
      <c r="DM11" s="592"/>
      <c r="DN11" s="592"/>
      <c r="DO11" s="592"/>
      <c r="DP11" s="593"/>
      <c r="DQ11" s="600">
        <v>1549725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1449723</v>
      </c>
      <c r="BH12" s="592"/>
      <c r="BI12" s="592"/>
      <c r="BJ12" s="592"/>
      <c r="BK12" s="592"/>
      <c r="BL12" s="592"/>
      <c r="BM12" s="592"/>
      <c r="BN12" s="593"/>
      <c r="BO12" s="594">
        <v>46.7</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521101</v>
      </c>
      <c r="CS12" s="592"/>
      <c r="CT12" s="592"/>
      <c r="CU12" s="592"/>
      <c r="CV12" s="592"/>
      <c r="CW12" s="592"/>
      <c r="CX12" s="592"/>
      <c r="CY12" s="593"/>
      <c r="CZ12" s="594">
        <v>1.9</v>
      </c>
      <c r="DA12" s="594"/>
      <c r="DB12" s="594"/>
      <c r="DC12" s="594"/>
      <c r="DD12" s="600">
        <v>14850</v>
      </c>
      <c r="DE12" s="592"/>
      <c r="DF12" s="592"/>
      <c r="DG12" s="592"/>
      <c r="DH12" s="592"/>
      <c r="DI12" s="592"/>
      <c r="DJ12" s="592"/>
      <c r="DK12" s="592"/>
      <c r="DL12" s="592"/>
      <c r="DM12" s="592"/>
      <c r="DN12" s="592"/>
      <c r="DO12" s="592"/>
      <c r="DP12" s="593"/>
      <c r="DQ12" s="600">
        <v>383077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57419</v>
      </c>
      <c r="S13" s="592"/>
      <c r="T13" s="592"/>
      <c r="U13" s="592"/>
      <c r="V13" s="592"/>
      <c r="W13" s="592"/>
      <c r="X13" s="592"/>
      <c r="Y13" s="593"/>
      <c r="Z13" s="594">
        <v>0.2</v>
      </c>
      <c r="AA13" s="594"/>
      <c r="AB13" s="594"/>
      <c r="AC13" s="594"/>
      <c r="AD13" s="595">
        <v>57419</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1433012</v>
      </c>
      <c r="BH13" s="592"/>
      <c r="BI13" s="592"/>
      <c r="BJ13" s="592"/>
      <c r="BK13" s="592"/>
      <c r="BL13" s="592"/>
      <c r="BM13" s="592"/>
      <c r="BN13" s="593"/>
      <c r="BO13" s="594">
        <v>46.1</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1868955</v>
      </c>
      <c r="CS13" s="592"/>
      <c r="CT13" s="592"/>
      <c r="CU13" s="592"/>
      <c r="CV13" s="592"/>
      <c r="CW13" s="592"/>
      <c r="CX13" s="592"/>
      <c r="CY13" s="593"/>
      <c r="CZ13" s="594">
        <v>6.9</v>
      </c>
      <c r="DA13" s="594"/>
      <c r="DB13" s="594"/>
      <c r="DC13" s="594"/>
      <c r="DD13" s="600">
        <v>1168344</v>
      </c>
      <c r="DE13" s="592"/>
      <c r="DF13" s="592"/>
      <c r="DG13" s="592"/>
      <c r="DH13" s="592"/>
      <c r="DI13" s="592"/>
      <c r="DJ13" s="592"/>
      <c r="DK13" s="592"/>
      <c r="DL13" s="592"/>
      <c r="DM13" s="592"/>
      <c r="DN13" s="592"/>
      <c r="DO13" s="592"/>
      <c r="DP13" s="593"/>
      <c r="DQ13" s="600">
        <v>904218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112926</v>
      </c>
      <c r="BH14" s="592"/>
      <c r="BI14" s="592"/>
      <c r="BJ14" s="592"/>
      <c r="BK14" s="592"/>
      <c r="BL14" s="592"/>
      <c r="BM14" s="592"/>
      <c r="BN14" s="593"/>
      <c r="BO14" s="594">
        <v>3.6</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1383121</v>
      </c>
      <c r="CS14" s="592"/>
      <c r="CT14" s="592"/>
      <c r="CU14" s="592"/>
      <c r="CV14" s="592"/>
      <c r="CW14" s="592"/>
      <c r="CX14" s="592"/>
      <c r="CY14" s="593"/>
      <c r="CZ14" s="594">
        <v>5.0999999999999996</v>
      </c>
      <c r="DA14" s="594"/>
      <c r="DB14" s="594"/>
      <c r="DC14" s="594"/>
      <c r="DD14" s="600">
        <v>534053</v>
      </c>
      <c r="DE14" s="592"/>
      <c r="DF14" s="592"/>
      <c r="DG14" s="592"/>
      <c r="DH14" s="592"/>
      <c r="DI14" s="592"/>
      <c r="DJ14" s="592"/>
      <c r="DK14" s="592"/>
      <c r="DL14" s="592"/>
      <c r="DM14" s="592"/>
      <c r="DN14" s="592"/>
      <c r="DO14" s="592"/>
      <c r="DP14" s="593"/>
      <c r="DQ14" s="600">
        <v>887056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11526</v>
      </c>
      <c r="S15" s="592"/>
      <c r="T15" s="592"/>
      <c r="U15" s="592"/>
      <c r="V15" s="592"/>
      <c r="W15" s="592"/>
      <c r="X15" s="592"/>
      <c r="Y15" s="593"/>
      <c r="Z15" s="594">
        <v>0</v>
      </c>
      <c r="AA15" s="594"/>
      <c r="AB15" s="594"/>
      <c r="AC15" s="594"/>
      <c r="AD15" s="595">
        <v>11526</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249468</v>
      </c>
      <c r="BH15" s="592"/>
      <c r="BI15" s="592"/>
      <c r="BJ15" s="592"/>
      <c r="BK15" s="592"/>
      <c r="BL15" s="592"/>
      <c r="BM15" s="592"/>
      <c r="BN15" s="593"/>
      <c r="BO15" s="594">
        <v>8</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3729955</v>
      </c>
      <c r="CS15" s="592"/>
      <c r="CT15" s="592"/>
      <c r="CU15" s="592"/>
      <c r="CV15" s="592"/>
      <c r="CW15" s="592"/>
      <c r="CX15" s="592"/>
      <c r="CY15" s="593"/>
      <c r="CZ15" s="594">
        <v>13.7</v>
      </c>
      <c r="DA15" s="594"/>
      <c r="DB15" s="594"/>
      <c r="DC15" s="594"/>
      <c r="DD15" s="600">
        <v>1508451</v>
      </c>
      <c r="DE15" s="592"/>
      <c r="DF15" s="592"/>
      <c r="DG15" s="592"/>
      <c r="DH15" s="592"/>
      <c r="DI15" s="592"/>
      <c r="DJ15" s="592"/>
      <c r="DK15" s="592"/>
      <c r="DL15" s="592"/>
      <c r="DM15" s="592"/>
      <c r="DN15" s="592"/>
      <c r="DO15" s="592"/>
      <c r="DP15" s="593"/>
      <c r="DQ15" s="600">
        <v>2293899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13264312</v>
      </c>
      <c r="S16" s="592"/>
      <c r="T16" s="592"/>
      <c r="U16" s="592"/>
      <c r="V16" s="592"/>
      <c r="W16" s="592"/>
      <c r="X16" s="592"/>
      <c r="Y16" s="593"/>
      <c r="Z16" s="594">
        <v>47.2</v>
      </c>
      <c r="AA16" s="594"/>
      <c r="AB16" s="594"/>
      <c r="AC16" s="594"/>
      <c r="AD16" s="595">
        <v>11983297</v>
      </c>
      <c r="AE16" s="595"/>
      <c r="AF16" s="595"/>
      <c r="AG16" s="595"/>
      <c r="AH16" s="595"/>
      <c r="AI16" s="595"/>
      <c r="AJ16" s="595"/>
      <c r="AK16" s="595"/>
      <c r="AL16" s="596">
        <v>75.900000000000006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10</v>
      </c>
      <c r="BH16" s="592"/>
      <c r="BI16" s="592"/>
      <c r="BJ16" s="592"/>
      <c r="BK16" s="592"/>
      <c r="BL16" s="592"/>
      <c r="BM16" s="592"/>
      <c r="BN16" s="593"/>
      <c r="BO16" s="594">
        <v>0</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240467</v>
      </c>
      <c r="CS16" s="592"/>
      <c r="CT16" s="592"/>
      <c r="CU16" s="592"/>
      <c r="CV16" s="592"/>
      <c r="CW16" s="592"/>
      <c r="CX16" s="592"/>
      <c r="CY16" s="593"/>
      <c r="CZ16" s="594">
        <v>0.9</v>
      </c>
      <c r="DA16" s="594"/>
      <c r="DB16" s="594"/>
      <c r="DC16" s="594"/>
      <c r="DD16" s="600" t="s">
        <v>113</v>
      </c>
      <c r="DE16" s="592"/>
      <c r="DF16" s="592"/>
      <c r="DG16" s="592"/>
      <c r="DH16" s="592"/>
      <c r="DI16" s="592"/>
      <c r="DJ16" s="592"/>
      <c r="DK16" s="592"/>
      <c r="DL16" s="592"/>
      <c r="DM16" s="592"/>
      <c r="DN16" s="592"/>
      <c r="DO16" s="592"/>
      <c r="DP16" s="593"/>
      <c r="DQ16" s="600">
        <v>102995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11983297</v>
      </c>
      <c r="S17" s="592"/>
      <c r="T17" s="592"/>
      <c r="U17" s="592"/>
      <c r="V17" s="592"/>
      <c r="W17" s="592"/>
      <c r="X17" s="592"/>
      <c r="Y17" s="593"/>
      <c r="Z17" s="594">
        <v>42.6</v>
      </c>
      <c r="AA17" s="594"/>
      <c r="AB17" s="594"/>
      <c r="AC17" s="594"/>
      <c r="AD17" s="595">
        <v>11983297</v>
      </c>
      <c r="AE17" s="595"/>
      <c r="AF17" s="595"/>
      <c r="AG17" s="595"/>
      <c r="AH17" s="595"/>
      <c r="AI17" s="595"/>
      <c r="AJ17" s="595"/>
      <c r="AK17" s="595"/>
      <c r="AL17" s="596">
        <v>75.900000000000006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3712521</v>
      </c>
      <c r="CS17" s="592"/>
      <c r="CT17" s="592"/>
      <c r="CU17" s="592"/>
      <c r="CV17" s="592"/>
      <c r="CW17" s="592"/>
      <c r="CX17" s="592"/>
      <c r="CY17" s="593"/>
      <c r="CZ17" s="594">
        <v>13.7</v>
      </c>
      <c r="DA17" s="594"/>
      <c r="DB17" s="594"/>
      <c r="DC17" s="594"/>
      <c r="DD17" s="600" t="s">
        <v>113</v>
      </c>
      <c r="DE17" s="592"/>
      <c r="DF17" s="592"/>
      <c r="DG17" s="592"/>
      <c r="DH17" s="592"/>
      <c r="DI17" s="592"/>
      <c r="DJ17" s="592"/>
      <c r="DK17" s="592"/>
      <c r="DL17" s="592"/>
      <c r="DM17" s="592"/>
      <c r="DN17" s="592"/>
      <c r="DO17" s="592"/>
      <c r="DP17" s="593"/>
      <c r="DQ17" s="600">
        <v>3628157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1280988</v>
      </c>
      <c r="S18" s="592"/>
      <c r="T18" s="592"/>
      <c r="U18" s="592"/>
      <c r="V18" s="592"/>
      <c r="W18" s="592"/>
      <c r="X18" s="592"/>
      <c r="Y18" s="593"/>
      <c r="Z18" s="594">
        <v>4.5999999999999996</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27</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17069879</v>
      </c>
      <c r="S20" s="592"/>
      <c r="T20" s="592"/>
      <c r="U20" s="592"/>
      <c r="V20" s="592"/>
      <c r="W20" s="592"/>
      <c r="X20" s="592"/>
      <c r="Y20" s="593"/>
      <c r="Z20" s="594">
        <v>60.7</v>
      </c>
      <c r="AA20" s="594"/>
      <c r="AB20" s="594"/>
      <c r="AC20" s="594"/>
      <c r="AD20" s="595">
        <v>15788864</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27181049</v>
      </c>
      <c r="CS20" s="592"/>
      <c r="CT20" s="592"/>
      <c r="CU20" s="592"/>
      <c r="CV20" s="592"/>
      <c r="CW20" s="592"/>
      <c r="CX20" s="592"/>
      <c r="CY20" s="593"/>
      <c r="CZ20" s="594">
        <v>100</v>
      </c>
      <c r="DA20" s="594"/>
      <c r="DB20" s="594"/>
      <c r="DC20" s="594"/>
      <c r="DD20" s="600">
        <v>5024088</v>
      </c>
      <c r="DE20" s="592"/>
      <c r="DF20" s="592"/>
      <c r="DG20" s="592"/>
      <c r="DH20" s="592"/>
      <c r="DI20" s="592"/>
      <c r="DJ20" s="592"/>
      <c r="DK20" s="592"/>
      <c r="DL20" s="592"/>
      <c r="DM20" s="592"/>
      <c r="DN20" s="592"/>
      <c r="DO20" s="592"/>
      <c r="DP20" s="593"/>
      <c r="DQ20" s="600">
        <v>18948190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7281</v>
      </c>
      <c r="S21" s="592"/>
      <c r="T21" s="592"/>
      <c r="U21" s="592"/>
      <c r="V21" s="592"/>
      <c r="W21" s="592"/>
      <c r="X21" s="592"/>
      <c r="Y21" s="593"/>
      <c r="Z21" s="594">
        <v>0</v>
      </c>
      <c r="AA21" s="594"/>
      <c r="AB21" s="594"/>
      <c r="AC21" s="594"/>
      <c r="AD21" s="595">
        <v>7281</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227451</v>
      </c>
      <c r="S22" s="592"/>
      <c r="T22" s="592"/>
      <c r="U22" s="592"/>
      <c r="V22" s="592"/>
      <c r="W22" s="592"/>
      <c r="X22" s="592"/>
      <c r="Y22" s="593"/>
      <c r="Z22" s="594">
        <v>0.8</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308215</v>
      </c>
      <c r="S23" s="592"/>
      <c r="T23" s="592"/>
      <c r="U23" s="592"/>
      <c r="V23" s="592"/>
      <c r="W23" s="592"/>
      <c r="X23" s="592"/>
      <c r="Y23" s="593"/>
      <c r="Z23" s="594">
        <v>1.1000000000000001</v>
      </c>
      <c r="AA23" s="594"/>
      <c r="AB23" s="594"/>
      <c r="AC23" s="594"/>
      <c r="AD23" s="595" t="s">
        <v>113</v>
      </c>
      <c r="AE23" s="595"/>
      <c r="AF23" s="595"/>
      <c r="AG23" s="595"/>
      <c r="AH23" s="595"/>
      <c r="AI23" s="595"/>
      <c r="AJ23" s="595"/>
      <c r="AK23" s="595"/>
      <c r="AL23" s="596" t="s">
        <v>113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92635</v>
      </c>
      <c r="S24" s="592"/>
      <c r="T24" s="592"/>
      <c r="U24" s="592"/>
      <c r="V24" s="592"/>
      <c r="W24" s="592"/>
      <c r="X24" s="592"/>
      <c r="Y24" s="593"/>
      <c r="Z24" s="594">
        <v>0.3</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10984698</v>
      </c>
      <c r="CS24" s="581"/>
      <c r="CT24" s="581"/>
      <c r="CU24" s="581"/>
      <c r="CV24" s="581"/>
      <c r="CW24" s="581"/>
      <c r="CX24" s="581"/>
      <c r="CY24" s="582"/>
      <c r="CZ24" s="618">
        <v>40.4</v>
      </c>
      <c r="DA24" s="619"/>
      <c r="DB24" s="619"/>
      <c r="DC24" s="620"/>
      <c r="DD24" s="617">
        <v>8846213</v>
      </c>
      <c r="DE24" s="581"/>
      <c r="DF24" s="581"/>
      <c r="DG24" s="581"/>
      <c r="DH24" s="581"/>
      <c r="DI24" s="581"/>
      <c r="DJ24" s="581"/>
      <c r="DK24" s="582"/>
      <c r="DL24" s="617">
        <v>8816979</v>
      </c>
      <c r="DM24" s="581"/>
      <c r="DN24" s="581"/>
      <c r="DO24" s="581"/>
      <c r="DP24" s="581"/>
      <c r="DQ24" s="581"/>
      <c r="DR24" s="581"/>
      <c r="DS24" s="581"/>
      <c r="DT24" s="581"/>
      <c r="DU24" s="581"/>
      <c r="DV24" s="582"/>
      <c r="DW24" s="585">
        <v>52.7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2723143</v>
      </c>
      <c r="S25" s="592"/>
      <c r="T25" s="592"/>
      <c r="U25" s="592"/>
      <c r="V25" s="592"/>
      <c r="W25" s="592"/>
      <c r="X25" s="592"/>
      <c r="Y25" s="593"/>
      <c r="Z25" s="594">
        <v>9.6999999999999993</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4495908</v>
      </c>
      <c r="CS25" s="623"/>
      <c r="CT25" s="623"/>
      <c r="CU25" s="623"/>
      <c r="CV25" s="623"/>
      <c r="CW25" s="623"/>
      <c r="CX25" s="623"/>
      <c r="CY25" s="624"/>
      <c r="CZ25" s="625">
        <v>16.5</v>
      </c>
      <c r="DA25" s="626"/>
      <c r="DB25" s="626"/>
      <c r="DC25" s="627"/>
      <c r="DD25" s="600">
        <v>4364213</v>
      </c>
      <c r="DE25" s="623"/>
      <c r="DF25" s="623"/>
      <c r="DG25" s="623"/>
      <c r="DH25" s="623"/>
      <c r="DI25" s="623"/>
      <c r="DJ25" s="623"/>
      <c r="DK25" s="624"/>
      <c r="DL25" s="600">
        <v>4352145</v>
      </c>
      <c r="DM25" s="623"/>
      <c r="DN25" s="623"/>
      <c r="DO25" s="623"/>
      <c r="DP25" s="623"/>
      <c r="DQ25" s="623"/>
      <c r="DR25" s="623"/>
      <c r="DS25" s="623"/>
      <c r="DT25" s="623"/>
      <c r="DU25" s="623"/>
      <c r="DV25" s="624"/>
      <c r="DW25" s="596">
        <v>26</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2958471</v>
      </c>
      <c r="CS26" s="592"/>
      <c r="CT26" s="592"/>
      <c r="CU26" s="592"/>
      <c r="CV26" s="592"/>
      <c r="CW26" s="592"/>
      <c r="CX26" s="592"/>
      <c r="CY26" s="593"/>
      <c r="CZ26" s="625">
        <v>10.9</v>
      </c>
      <c r="DA26" s="626"/>
      <c r="DB26" s="626"/>
      <c r="DC26" s="627"/>
      <c r="DD26" s="600">
        <v>2849635</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2294224</v>
      </c>
      <c r="S27" s="592"/>
      <c r="T27" s="592"/>
      <c r="U27" s="592"/>
      <c r="V27" s="592"/>
      <c r="W27" s="592"/>
      <c r="X27" s="592"/>
      <c r="Y27" s="593"/>
      <c r="Z27" s="594">
        <v>8.1999999999999993</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3106932</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2776269</v>
      </c>
      <c r="CS27" s="623"/>
      <c r="CT27" s="623"/>
      <c r="CU27" s="623"/>
      <c r="CV27" s="623"/>
      <c r="CW27" s="623"/>
      <c r="CX27" s="623"/>
      <c r="CY27" s="624"/>
      <c r="CZ27" s="625">
        <v>10.199999999999999</v>
      </c>
      <c r="DA27" s="626"/>
      <c r="DB27" s="626"/>
      <c r="DC27" s="627"/>
      <c r="DD27" s="600">
        <v>853843</v>
      </c>
      <c r="DE27" s="623"/>
      <c r="DF27" s="623"/>
      <c r="DG27" s="623"/>
      <c r="DH27" s="623"/>
      <c r="DI27" s="623"/>
      <c r="DJ27" s="623"/>
      <c r="DK27" s="624"/>
      <c r="DL27" s="600">
        <v>836677</v>
      </c>
      <c r="DM27" s="623"/>
      <c r="DN27" s="623"/>
      <c r="DO27" s="623"/>
      <c r="DP27" s="623"/>
      <c r="DQ27" s="623"/>
      <c r="DR27" s="623"/>
      <c r="DS27" s="623"/>
      <c r="DT27" s="623"/>
      <c r="DU27" s="623"/>
      <c r="DV27" s="624"/>
      <c r="DW27" s="596">
        <v>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134545</v>
      </c>
      <c r="S28" s="592"/>
      <c r="T28" s="592"/>
      <c r="U28" s="592"/>
      <c r="V28" s="592"/>
      <c r="W28" s="592"/>
      <c r="X28" s="592"/>
      <c r="Y28" s="593"/>
      <c r="Z28" s="594">
        <v>0.5</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3712521</v>
      </c>
      <c r="CS28" s="592"/>
      <c r="CT28" s="592"/>
      <c r="CU28" s="592"/>
      <c r="CV28" s="592"/>
      <c r="CW28" s="592"/>
      <c r="CX28" s="592"/>
      <c r="CY28" s="593"/>
      <c r="CZ28" s="625">
        <v>13.7</v>
      </c>
      <c r="DA28" s="626"/>
      <c r="DB28" s="626"/>
      <c r="DC28" s="627"/>
      <c r="DD28" s="600">
        <v>3628157</v>
      </c>
      <c r="DE28" s="592"/>
      <c r="DF28" s="592"/>
      <c r="DG28" s="592"/>
      <c r="DH28" s="592"/>
      <c r="DI28" s="592"/>
      <c r="DJ28" s="592"/>
      <c r="DK28" s="593"/>
      <c r="DL28" s="600">
        <v>3628157</v>
      </c>
      <c r="DM28" s="592"/>
      <c r="DN28" s="592"/>
      <c r="DO28" s="592"/>
      <c r="DP28" s="592"/>
      <c r="DQ28" s="592"/>
      <c r="DR28" s="592"/>
      <c r="DS28" s="592"/>
      <c r="DT28" s="592"/>
      <c r="DU28" s="592"/>
      <c r="DV28" s="593"/>
      <c r="DW28" s="596">
        <v>21.7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94977</v>
      </c>
      <c r="S29" s="592"/>
      <c r="T29" s="592"/>
      <c r="U29" s="592"/>
      <c r="V29" s="592"/>
      <c r="W29" s="592"/>
      <c r="X29" s="592"/>
      <c r="Y29" s="593"/>
      <c r="Z29" s="594">
        <v>0.3</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3712485</v>
      </c>
      <c r="CS29" s="623"/>
      <c r="CT29" s="623"/>
      <c r="CU29" s="623"/>
      <c r="CV29" s="623"/>
      <c r="CW29" s="623"/>
      <c r="CX29" s="623"/>
      <c r="CY29" s="624"/>
      <c r="CZ29" s="625">
        <v>13.7</v>
      </c>
      <c r="DA29" s="626"/>
      <c r="DB29" s="626"/>
      <c r="DC29" s="627"/>
      <c r="DD29" s="600">
        <v>3628121</v>
      </c>
      <c r="DE29" s="623"/>
      <c r="DF29" s="623"/>
      <c r="DG29" s="623"/>
      <c r="DH29" s="623"/>
      <c r="DI29" s="623"/>
      <c r="DJ29" s="623"/>
      <c r="DK29" s="624"/>
      <c r="DL29" s="600">
        <v>3628121</v>
      </c>
      <c r="DM29" s="623"/>
      <c r="DN29" s="623"/>
      <c r="DO29" s="623"/>
      <c r="DP29" s="623"/>
      <c r="DQ29" s="623"/>
      <c r="DR29" s="623"/>
      <c r="DS29" s="623"/>
      <c r="DT29" s="623"/>
      <c r="DU29" s="623"/>
      <c r="DV29" s="624"/>
      <c r="DW29" s="596">
        <v>21.7</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393316</v>
      </c>
      <c r="S30" s="592"/>
      <c r="T30" s="592"/>
      <c r="U30" s="592"/>
      <c r="V30" s="592"/>
      <c r="W30" s="592"/>
      <c r="X30" s="592"/>
      <c r="Y30" s="593"/>
      <c r="Z30" s="594">
        <v>1.4</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98.5</v>
      </c>
      <c r="BH30" s="650"/>
      <c r="BI30" s="650"/>
      <c r="BJ30" s="650"/>
      <c r="BK30" s="650"/>
      <c r="BL30" s="650"/>
      <c r="BM30" s="586">
        <v>96.6</v>
      </c>
      <c r="BN30" s="650"/>
      <c r="BO30" s="650"/>
      <c r="BP30" s="650"/>
      <c r="BQ30" s="651"/>
      <c r="BR30" s="649">
        <v>98.7</v>
      </c>
      <c r="BS30" s="650"/>
      <c r="BT30" s="650"/>
      <c r="BU30" s="650"/>
      <c r="BV30" s="650"/>
      <c r="BW30" s="650"/>
      <c r="BX30" s="586">
        <v>96.8</v>
      </c>
      <c r="BY30" s="650"/>
      <c r="BZ30" s="650"/>
      <c r="CA30" s="650"/>
      <c r="CB30" s="651"/>
      <c r="CD30" s="654"/>
      <c r="CE30" s="655"/>
      <c r="CF30" s="605" t="s">
        <v>292</v>
      </c>
      <c r="CG30" s="606"/>
      <c r="CH30" s="606"/>
      <c r="CI30" s="606"/>
      <c r="CJ30" s="606"/>
      <c r="CK30" s="606"/>
      <c r="CL30" s="606"/>
      <c r="CM30" s="606"/>
      <c r="CN30" s="606"/>
      <c r="CO30" s="606"/>
      <c r="CP30" s="606"/>
      <c r="CQ30" s="607"/>
      <c r="CR30" s="591">
        <v>3277641</v>
      </c>
      <c r="CS30" s="592"/>
      <c r="CT30" s="592"/>
      <c r="CU30" s="592"/>
      <c r="CV30" s="592"/>
      <c r="CW30" s="592"/>
      <c r="CX30" s="592"/>
      <c r="CY30" s="593"/>
      <c r="CZ30" s="625">
        <v>12.1</v>
      </c>
      <c r="DA30" s="626"/>
      <c r="DB30" s="626"/>
      <c r="DC30" s="627"/>
      <c r="DD30" s="600">
        <v>3204229</v>
      </c>
      <c r="DE30" s="592"/>
      <c r="DF30" s="592"/>
      <c r="DG30" s="592"/>
      <c r="DH30" s="592"/>
      <c r="DI30" s="592"/>
      <c r="DJ30" s="592"/>
      <c r="DK30" s="593"/>
      <c r="DL30" s="600">
        <v>3204229</v>
      </c>
      <c r="DM30" s="592"/>
      <c r="DN30" s="592"/>
      <c r="DO30" s="592"/>
      <c r="DP30" s="592"/>
      <c r="DQ30" s="592"/>
      <c r="DR30" s="592"/>
      <c r="DS30" s="592"/>
      <c r="DT30" s="592"/>
      <c r="DU30" s="592"/>
      <c r="DV30" s="593"/>
      <c r="DW30" s="596">
        <v>19.2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1483400</v>
      </c>
      <c r="S31" s="592"/>
      <c r="T31" s="592"/>
      <c r="U31" s="592"/>
      <c r="V31" s="592"/>
      <c r="W31" s="592"/>
      <c r="X31" s="592"/>
      <c r="Y31" s="593"/>
      <c r="Z31" s="594">
        <v>5.3</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97.8</v>
      </c>
      <c r="BN31" s="647"/>
      <c r="BO31" s="647"/>
      <c r="BP31" s="647"/>
      <c r="BQ31" s="648"/>
      <c r="BR31" s="646">
        <v>99.1</v>
      </c>
      <c r="BS31" s="623"/>
      <c r="BT31" s="623"/>
      <c r="BU31" s="623"/>
      <c r="BV31" s="623"/>
      <c r="BW31" s="623"/>
      <c r="BX31" s="597">
        <v>97.8</v>
      </c>
      <c r="BY31" s="647"/>
      <c r="BZ31" s="647"/>
      <c r="CA31" s="647"/>
      <c r="CB31" s="648"/>
      <c r="CD31" s="654"/>
      <c r="CE31" s="655"/>
      <c r="CF31" s="605" t="s">
        <v>296</v>
      </c>
      <c r="CG31" s="606"/>
      <c r="CH31" s="606"/>
      <c r="CI31" s="606"/>
      <c r="CJ31" s="606"/>
      <c r="CK31" s="606"/>
      <c r="CL31" s="606"/>
      <c r="CM31" s="606"/>
      <c r="CN31" s="606"/>
      <c r="CO31" s="606"/>
      <c r="CP31" s="606"/>
      <c r="CQ31" s="607"/>
      <c r="CR31" s="591">
        <v>434844</v>
      </c>
      <c r="CS31" s="623"/>
      <c r="CT31" s="623"/>
      <c r="CU31" s="623"/>
      <c r="CV31" s="623"/>
      <c r="CW31" s="623"/>
      <c r="CX31" s="623"/>
      <c r="CY31" s="624"/>
      <c r="CZ31" s="625">
        <v>1.6</v>
      </c>
      <c r="DA31" s="626"/>
      <c r="DB31" s="626"/>
      <c r="DC31" s="627"/>
      <c r="DD31" s="600">
        <v>423892</v>
      </c>
      <c r="DE31" s="623"/>
      <c r="DF31" s="623"/>
      <c r="DG31" s="623"/>
      <c r="DH31" s="623"/>
      <c r="DI31" s="623"/>
      <c r="DJ31" s="623"/>
      <c r="DK31" s="624"/>
      <c r="DL31" s="600">
        <v>423892</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329222</v>
      </c>
      <c r="S32" s="592"/>
      <c r="T32" s="592"/>
      <c r="U32" s="592"/>
      <c r="V32" s="592"/>
      <c r="W32" s="592"/>
      <c r="X32" s="592"/>
      <c r="Y32" s="593"/>
      <c r="Z32" s="594">
        <v>1.2</v>
      </c>
      <c r="AA32" s="594"/>
      <c r="AB32" s="594"/>
      <c r="AC32" s="594"/>
      <c r="AD32" s="595">
        <v>2022</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v>
      </c>
      <c r="BH32" s="659"/>
      <c r="BI32" s="659"/>
      <c r="BJ32" s="659"/>
      <c r="BK32" s="659"/>
      <c r="BL32" s="659"/>
      <c r="BM32" s="660">
        <v>95.2</v>
      </c>
      <c r="BN32" s="659"/>
      <c r="BO32" s="659"/>
      <c r="BP32" s="659"/>
      <c r="BQ32" s="661"/>
      <c r="BR32" s="658">
        <v>98.2</v>
      </c>
      <c r="BS32" s="659"/>
      <c r="BT32" s="659"/>
      <c r="BU32" s="659"/>
      <c r="BV32" s="659"/>
      <c r="BW32" s="659"/>
      <c r="BX32" s="660">
        <v>95.5</v>
      </c>
      <c r="BY32" s="659"/>
      <c r="BZ32" s="659"/>
      <c r="CA32" s="659"/>
      <c r="CB32" s="661"/>
      <c r="CD32" s="656"/>
      <c r="CE32" s="657"/>
      <c r="CF32" s="605" t="s">
        <v>299</v>
      </c>
      <c r="CG32" s="606"/>
      <c r="CH32" s="606"/>
      <c r="CI32" s="606"/>
      <c r="CJ32" s="606"/>
      <c r="CK32" s="606"/>
      <c r="CL32" s="606"/>
      <c r="CM32" s="606"/>
      <c r="CN32" s="606"/>
      <c r="CO32" s="606"/>
      <c r="CP32" s="606"/>
      <c r="CQ32" s="607"/>
      <c r="CR32" s="591">
        <v>36</v>
      </c>
      <c r="CS32" s="592"/>
      <c r="CT32" s="592"/>
      <c r="CU32" s="592"/>
      <c r="CV32" s="592"/>
      <c r="CW32" s="592"/>
      <c r="CX32" s="592"/>
      <c r="CY32" s="593"/>
      <c r="CZ32" s="625">
        <v>0</v>
      </c>
      <c r="DA32" s="626"/>
      <c r="DB32" s="626"/>
      <c r="DC32" s="627"/>
      <c r="DD32" s="600">
        <v>36</v>
      </c>
      <c r="DE32" s="592"/>
      <c r="DF32" s="592"/>
      <c r="DG32" s="592"/>
      <c r="DH32" s="592"/>
      <c r="DI32" s="592"/>
      <c r="DJ32" s="592"/>
      <c r="DK32" s="593"/>
      <c r="DL32" s="600">
        <v>36</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2953900</v>
      </c>
      <c r="S33" s="592"/>
      <c r="T33" s="592"/>
      <c r="U33" s="592"/>
      <c r="V33" s="592"/>
      <c r="W33" s="592"/>
      <c r="X33" s="592"/>
      <c r="Y33" s="593"/>
      <c r="Z33" s="594">
        <v>10.5</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10931796</v>
      </c>
      <c r="CS33" s="623"/>
      <c r="CT33" s="623"/>
      <c r="CU33" s="623"/>
      <c r="CV33" s="623"/>
      <c r="CW33" s="623"/>
      <c r="CX33" s="623"/>
      <c r="CY33" s="624"/>
      <c r="CZ33" s="625">
        <v>40.200000000000003</v>
      </c>
      <c r="DA33" s="626"/>
      <c r="DB33" s="626"/>
      <c r="DC33" s="627"/>
      <c r="DD33" s="600">
        <v>8766832</v>
      </c>
      <c r="DE33" s="623"/>
      <c r="DF33" s="623"/>
      <c r="DG33" s="623"/>
      <c r="DH33" s="623"/>
      <c r="DI33" s="623"/>
      <c r="DJ33" s="623"/>
      <c r="DK33" s="624"/>
      <c r="DL33" s="600">
        <v>4919708</v>
      </c>
      <c r="DM33" s="623"/>
      <c r="DN33" s="623"/>
      <c r="DO33" s="623"/>
      <c r="DP33" s="623"/>
      <c r="DQ33" s="623"/>
      <c r="DR33" s="623"/>
      <c r="DS33" s="623"/>
      <c r="DT33" s="623"/>
      <c r="DU33" s="623"/>
      <c r="DV33" s="624"/>
      <c r="DW33" s="596">
        <v>29.4</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3730321</v>
      </c>
      <c r="CS34" s="592"/>
      <c r="CT34" s="592"/>
      <c r="CU34" s="592"/>
      <c r="CV34" s="592"/>
      <c r="CW34" s="592"/>
      <c r="CX34" s="592"/>
      <c r="CY34" s="593"/>
      <c r="CZ34" s="625">
        <v>13.7</v>
      </c>
      <c r="DA34" s="626"/>
      <c r="DB34" s="626"/>
      <c r="DC34" s="627"/>
      <c r="DD34" s="600">
        <v>2926604</v>
      </c>
      <c r="DE34" s="592"/>
      <c r="DF34" s="592"/>
      <c r="DG34" s="592"/>
      <c r="DH34" s="592"/>
      <c r="DI34" s="592"/>
      <c r="DJ34" s="592"/>
      <c r="DK34" s="593"/>
      <c r="DL34" s="600">
        <v>2187540</v>
      </c>
      <c r="DM34" s="592"/>
      <c r="DN34" s="592"/>
      <c r="DO34" s="592"/>
      <c r="DP34" s="592"/>
      <c r="DQ34" s="592"/>
      <c r="DR34" s="592"/>
      <c r="DS34" s="592"/>
      <c r="DT34" s="592"/>
      <c r="DU34" s="592"/>
      <c r="DV34" s="593"/>
      <c r="DW34" s="596">
        <v>13.1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924000</v>
      </c>
      <c r="S35" s="592"/>
      <c r="T35" s="592"/>
      <c r="U35" s="592"/>
      <c r="V35" s="592"/>
      <c r="W35" s="592"/>
      <c r="X35" s="592"/>
      <c r="Y35" s="593"/>
      <c r="Z35" s="594">
        <v>3.3</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3439967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1164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105512</v>
      </c>
      <c r="CS35" s="623"/>
      <c r="CT35" s="623"/>
      <c r="CU35" s="623"/>
      <c r="CV35" s="623"/>
      <c r="CW35" s="623"/>
      <c r="CX35" s="623"/>
      <c r="CY35" s="624"/>
      <c r="CZ35" s="625">
        <v>0.4</v>
      </c>
      <c r="DA35" s="626"/>
      <c r="DB35" s="626"/>
      <c r="DC35" s="627"/>
      <c r="DD35" s="600">
        <v>87012</v>
      </c>
      <c r="DE35" s="623"/>
      <c r="DF35" s="623"/>
      <c r="DG35" s="623"/>
      <c r="DH35" s="623"/>
      <c r="DI35" s="623"/>
      <c r="DJ35" s="623"/>
      <c r="DK35" s="624"/>
      <c r="DL35" s="600">
        <v>22642</v>
      </c>
      <c r="DM35" s="623"/>
      <c r="DN35" s="623"/>
      <c r="DO35" s="623"/>
      <c r="DP35" s="623"/>
      <c r="DQ35" s="623"/>
      <c r="DR35" s="623"/>
      <c r="DS35" s="623"/>
      <c r="DT35" s="623"/>
      <c r="DU35" s="623"/>
      <c r="DV35" s="624"/>
      <c r="DW35" s="596">
        <v>0.1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28112188</v>
      </c>
      <c r="S36" s="664"/>
      <c r="T36" s="664"/>
      <c r="U36" s="664"/>
      <c r="V36" s="664"/>
      <c r="W36" s="664"/>
      <c r="X36" s="664"/>
      <c r="Y36" s="665"/>
      <c r="Z36" s="666">
        <v>100</v>
      </c>
      <c r="AA36" s="666"/>
      <c r="AB36" s="666"/>
      <c r="AC36" s="666"/>
      <c r="AD36" s="667">
        <v>15798167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707132</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-121438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2118205</v>
      </c>
      <c r="CS36" s="592"/>
      <c r="CT36" s="592"/>
      <c r="CU36" s="592"/>
      <c r="CV36" s="592"/>
      <c r="CW36" s="592"/>
      <c r="CX36" s="592"/>
      <c r="CY36" s="593"/>
      <c r="CZ36" s="625">
        <v>7.8</v>
      </c>
      <c r="DA36" s="626"/>
      <c r="DB36" s="626"/>
      <c r="DC36" s="627"/>
      <c r="DD36" s="600">
        <v>1527581</v>
      </c>
      <c r="DE36" s="592"/>
      <c r="DF36" s="592"/>
      <c r="DG36" s="592"/>
      <c r="DH36" s="592"/>
      <c r="DI36" s="592"/>
      <c r="DJ36" s="592"/>
      <c r="DK36" s="593"/>
      <c r="DL36" s="600">
        <v>750328</v>
      </c>
      <c r="DM36" s="592"/>
      <c r="DN36" s="592"/>
      <c r="DO36" s="592"/>
      <c r="DP36" s="592"/>
      <c r="DQ36" s="592"/>
      <c r="DR36" s="592"/>
      <c r="DS36" s="592"/>
      <c r="DT36" s="592"/>
      <c r="DU36" s="592"/>
      <c r="DV36" s="593"/>
      <c r="DW36" s="596">
        <v>4.5</v>
      </c>
      <c r="DX36" s="621"/>
      <c r="DY36" s="621"/>
      <c r="DZ36" s="621"/>
      <c r="EA36" s="621"/>
      <c r="EB36" s="621"/>
      <c r="EC36" s="622"/>
    </row>
    <row r="37" spans="2:133" ht="11.25" customHeight="1">
      <c r="AQ37" s="670" t="s">
        <v>314</v>
      </c>
      <c r="AR37" s="671"/>
      <c r="AS37" s="671"/>
      <c r="AT37" s="671"/>
      <c r="AU37" s="671"/>
      <c r="AV37" s="671"/>
      <c r="AW37" s="671"/>
      <c r="AX37" s="671"/>
      <c r="AY37" s="672"/>
      <c r="AZ37" s="591">
        <v>522201</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7593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242153</v>
      </c>
      <c r="CS37" s="623"/>
      <c r="CT37" s="623"/>
      <c r="CU37" s="623"/>
      <c r="CV37" s="623"/>
      <c r="CW37" s="623"/>
      <c r="CX37" s="623"/>
      <c r="CY37" s="624"/>
      <c r="CZ37" s="625">
        <v>0.9</v>
      </c>
      <c r="DA37" s="626"/>
      <c r="DB37" s="626"/>
      <c r="DC37" s="627"/>
      <c r="DD37" s="600">
        <v>198953</v>
      </c>
      <c r="DE37" s="623"/>
      <c r="DF37" s="623"/>
      <c r="DG37" s="623"/>
      <c r="DH37" s="623"/>
      <c r="DI37" s="623"/>
      <c r="DJ37" s="623"/>
      <c r="DK37" s="624"/>
      <c r="DL37" s="600">
        <v>198953</v>
      </c>
      <c r="DM37" s="623"/>
      <c r="DN37" s="623"/>
      <c r="DO37" s="623"/>
      <c r="DP37" s="623"/>
      <c r="DQ37" s="623"/>
      <c r="DR37" s="623"/>
      <c r="DS37" s="623"/>
      <c r="DT37" s="623"/>
      <c r="DU37" s="623"/>
      <c r="DV37" s="624"/>
      <c r="DW37" s="596">
        <v>1.2</v>
      </c>
      <c r="DX37" s="621"/>
      <c r="DY37" s="621"/>
      <c r="DZ37" s="621"/>
      <c r="EA37" s="621"/>
      <c r="EB37" s="621"/>
      <c r="EC37" s="622"/>
    </row>
    <row r="38" spans="2:133" ht="11.25" customHeight="1">
      <c r="AQ38" s="670" t="s">
        <v>317</v>
      </c>
      <c r="AR38" s="671"/>
      <c r="AS38" s="671"/>
      <c r="AT38" s="671"/>
      <c r="AU38" s="671"/>
      <c r="AV38" s="671"/>
      <c r="AW38" s="671"/>
      <c r="AX38" s="671"/>
      <c r="AY38" s="672"/>
      <c r="AZ38" s="591">
        <v>71899</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12803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2871404</v>
      </c>
      <c r="CS38" s="592"/>
      <c r="CT38" s="592"/>
      <c r="CU38" s="592"/>
      <c r="CV38" s="592"/>
      <c r="CW38" s="592"/>
      <c r="CX38" s="592"/>
      <c r="CY38" s="593"/>
      <c r="CZ38" s="625">
        <v>10.6</v>
      </c>
      <c r="DA38" s="626"/>
      <c r="DB38" s="626"/>
      <c r="DC38" s="627"/>
      <c r="DD38" s="600">
        <v>2567323</v>
      </c>
      <c r="DE38" s="592"/>
      <c r="DF38" s="592"/>
      <c r="DG38" s="592"/>
      <c r="DH38" s="592"/>
      <c r="DI38" s="592"/>
      <c r="DJ38" s="592"/>
      <c r="DK38" s="593"/>
      <c r="DL38" s="600">
        <v>1957826</v>
      </c>
      <c r="DM38" s="592"/>
      <c r="DN38" s="592"/>
      <c r="DO38" s="592"/>
      <c r="DP38" s="592"/>
      <c r="DQ38" s="592"/>
      <c r="DR38" s="592"/>
      <c r="DS38" s="592"/>
      <c r="DT38" s="592"/>
      <c r="DU38" s="592"/>
      <c r="DV38" s="593"/>
      <c r="DW38" s="596">
        <v>11.7</v>
      </c>
      <c r="DX38" s="621"/>
      <c r="DY38" s="621"/>
      <c r="DZ38" s="621"/>
      <c r="EA38" s="621"/>
      <c r="EB38" s="621"/>
      <c r="EC38" s="622"/>
    </row>
    <row r="39" spans="2:133" ht="11.25" customHeight="1">
      <c r="AQ39" s="670" t="s">
        <v>320</v>
      </c>
      <c r="AR39" s="671"/>
      <c r="AS39" s="671"/>
      <c r="AT39" s="671"/>
      <c r="AU39" s="671"/>
      <c r="AV39" s="671"/>
      <c r="AW39" s="671"/>
      <c r="AX39" s="671"/>
      <c r="AY39" s="672"/>
      <c r="AZ39" s="591">
        <v>31919</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76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1620481</v>
      </c>
      <c r="CS39" s="623"/>
      <c r="CT39" s="623"/>
      <c r="CU39" s="623"/>
      <c r="CV39" s="623"/>
      <c r="CW39" s="623"/>
      <c r="CX39" s="623"/>
      <c r="CY39" s="624"/>
      <c r="CZ39" s="625">
        <v>6</v>
      </c>
      <c r="DA39" s="626"/>
      <c r="DB39" s="626"/>
      <c r="DC39" s="627"/>
      <c r="DD39" s="600">
        <v>1520997</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468597</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103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485873</v>
      </c>
      <c r="CS40" s="592"/>
      <c r="CT40" s="592"/>
      <c r="CU40" s="592"/>
      <c r="CV40" s="592"/>
      <c r="CW40" s="592"/>
      <c r="CX40" s="592"/>
      <c r="CY40" s="593"/>
      <c r="CZ40" s="625">
        <v>1.8</v>
      </c>
      <c r="DA40" s="626"/>
      <c r="DB40" s="626"/>
      <c r="DC40" s="627"/>
      <c r="DD40" s="600">
        <v>137315</v>
      </c>
      <c r="DE40" s="592"/>
      <c r="DF40" s="592"/>
      <c r="DG40" s="592"/>
      <c r="DH40" s="592"/>
      <c r="DI40" s="592"/>
      <c r="DJ40" s="592"/>
      <c r="DK40" s="593"/>
      <c r="DL40" s="600">
        <v>1372</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1638219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303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5264555</v>
      </c>
      <c r="CS42" s="592"/>
      <c r="CT42" s="592"/>
      <c r="CU42" s="592"/>
      <c r="CV42" s="592"/>
      <c r="CW42" s="592"/>
      <c r="CX42" s="592"/>
      <c r="CY42" s="593"/>
      <c r="CZ42" s="625">
        <v>19.399999999999999</v>
      </c>
      <c r="DA42" s="674"/>
      <c r="DB42" s="674"/>
      <c r="DC42" s="675"/>
      <c r="DD42" s="600">
        <v>1335145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t="s">
        <v>324</v>
      </c>
      <c r="CS43" s="623"/>
      <c r="CT43" s="623"/>
      <c r="CU43" s="623"/>
      <c r="CV43" s="623"/>
      <c r="CW43" s="623"/>
      <c r="CX43" s="623"/>
      <c r="CY43" s="624"/>
      <c r="CZ43" s="625" t="s">
        <v>324</v>
      </c>
      <c r="DA43" s="626"/>
      <c r="DB43" s="626"/>
      <c r="DC43" s="627"/>
      <c r="DD43" s="600" t="s">
        <v>324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5024088</v>
      </c>
      <c r="CS44" s="592"/>
      <c r="CT44" s="592"/>
      <c r="CU44" s="592"/>
      <c r="CV44" s="592"/>
      <c r="CW44" s="592"/>
      <c r="CX44" s="592"/>
      <c r="CY44" s="593"/>
      <c r="CZ44" s="625">
        <v>18.5</v>
      </c>
      <c r="DA44" s="674"/>
      <c r="DB44" s="674"/>
      <c r="DC44" s="675"/>
      <c r="DD44" s="600">
        <v>1232150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2473303</v>
      </c>
      <c r="CS45" s="623"/>
      <c r="CT45" s="623"/>
      <c r="CU45" s="623"/>
      <c r="CV45" s="623"/>
      <c r="CW45" s="623"/>
      <c r="CX45" s="623"/>
      <c r="CY45" s="624"/>
      <c r="CZ45" s="625">
        <v>9.1</v>
      </c>
      <c r="DA45" s="626"/>
      <c r="DB45" s="626"/>
      <c r="DC45" s="627"/>
      <c r="DD45" s="600">
        <v>73272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2467064</v>
      </c>
      <c r="CS46" s="592"/>
      <c r="CT46" s="592"/>
      <c r="CU46" s="592"/>
      <c r="CV46" s="592"/>
      <c r="CW46" s="592"/>
      <c r="CX46" s="592"/>
      <c r="CY46" s="593"/>
      <c r="CZ46" s="625">
        <v>9.1</v>
      </c>
      <c r="DA46" s="674"/>
      <c r="DB46" s="674"/>
      <c r="DC46" s="675"/>
      <c r="DD46" s="600">
        <v>1121329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240467</v>
      </c>
      <c r="CS47" s="623"/>
      <c r="CT47" s="623"/>
      <c r="CU47" s="623"/>
      <c r="CV47" s="623"/>
      <c r="CW47" s="623"/>
      <c r="CX47" s="623"/>
      <c r="CY47" s="624"/>
      <c r="CZ47" s="625">
        <v>0.9</v>
      </c>
      <c r="DA47" s="626"/>
      <c r="DB47" s="626"/>
      <c r="DC47" s="627"/>
      <c r="DD47" s="600">
        <v>102995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27181049</v>
      </c>
      <c r="CS49" s="659"/>
      <c r="CT49" s="659"/>
      <c r="CU49" s="659"/>
      <c r="CV49" s="659"/>
      <c r="CW49" s="659"/>
      <c r="CX49" s="659"/>
      <c r="CY49" s="686"/>
      <c r="CZ49" s="687">
        <v>100</v>
      </c>
      <c r="DA49" s="688"/>
      <c r="DB49" s="688"/>
      <c r="DC49" s="689"/>
      <c r="DD49" s="690">
        <v>18948190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BF1" zoomScale="75" zoomScaleNormal="75" zoomScaleSheetLayoutView="70" workbookViewId="0">
      <selection activeCell="CH19" sqref="CH19:CL1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28081</v>
      </c>
      <c r="R7" s="721"/>
      <c r="S7" s="721"/>
      <c r="T7" s="721"/>
      <c r="U7" s="721"/>
      <c r="V7" s="721">
        <v>27151</v>
      </c>
      <c r="W7" s="721"/>
      <c r="X7" s="721"/>
      <c r="Y7" s="721"/>
      <c r="Z7" s="721"/>
      <c r="AA7" s="721">
        <v>930</v>
      </c>
      <c r="AB7" s="721"/>
      <c r="AC7" s="721"/>
      <c r="AD7" s="721"/>
      <c r="AE7" s="722"/>
      <c r="AF7" s="723">
        <v>761</v>
      </c>
      <c r="AG7" s="724"/>
      <c r="AH7" s="724"/>
      <c r="AI7" s="724"/>
      <c r="AJ7" s="725"/>
      <c r="AK7" s="761">
        <v>112</v>
      </c>
      <c r="AL7" s="762"/>
      <c r="AM7" s="762"/>
      <c r="AN7" s="762"/>
      <c r="AO7" s="762"/>
      <c r="AP7" s="762">
        <v>33589</v>
      </c>
      <c r="AQ7" s="762"/>
      <c r="AR7" s="762"/>
      <c r="AS7" s="762"/>
      <c r="AT7" s="762"/>
      <c r="AU7" s="763"/>
      <c r="AV7" s="739"/>
      <c r="AW7" s="739"/>
      <c r="AX7" s="739"/>
      <c r="AY7" s="740"/>
      <c r="AZ7" s="203"/>
      <c r="BA7" s="203"/>
      <c r="BB7" s="203"/>
      <c r="BC7" s="203"/>
      <c r="BD7" s="203"/>
      <c r="BE7" s="204"/>
      <c r="BF7" s="204"/>
      <c r="BG7" s="204"/>
      <c r="BH7" s="204"/>
      <c r="BI7" s="204"/>
      <c r="BJ7" s="204"/>
      <c r="BK7" s="204"/>
      <c r="BL7" s="204"/>
      <c r="BM7" s="204"/>
      <c r="BN7" s="204"/>
      <c r="BO7" s="204"/>
      <c r="BP7" s="204"/>
      <c r="BQ7" s="210">
        <v>1</v>
      </c>
      <c r="BR7" s="211"/>
      <c r="BS7" s="764" t="s">
        <v>538</v>
      </c>
      <c r="BT7" s="765"/>
      <c r="BU7" s="765"/>
      <c r="BV7" s="765"/>
      <c r="BW7" s="765"/>
      <c r="BX7" s="765"/>
      <c r="BY7" s="765"/>
      <c r="BZ7" s="765"/>
      <c r="CA7" s="765"/>
      <c r="CB7" s="765"/>
      <c r="CC7" s="765"/>
      <c r="CD7" s="765"/>
      <c r="CE7" s="765"/>
      <c r="CF7" s="765"/>
      <c r="CG7" s="766"/>
      <c r="CH7" s="758">
        <v>-5</v>
      </c>
      <c r="CI7" s="759"/>
      <c r="CJ7" s="759"/>
      <c r="CK7" s="759"/>
      <c r="CL7" s="760"/>
      <c r="CM7" s="758">
        <v>4</v>
      </c>
      <c r="CN7" s="759"/>
      <c r="CO7" s="759"/>
      <c r="CP7" s="759"/>
      <c r="CQ7" s="760"/>
      <c r="CR7" s="758">
        <v>30</v>
      </c>
      <c r="CS7" s="759"/>
      <c r="CT7" s="759"/>
      <c r="CU7" s="759"/>
      <c r="CV7" s="760"/>
      <c r="CW7" s="758">
        <v>4</v>
      </c>
      <c r="CX7" s="759"/>
      <c r="CY7" s="759"/>
      <c r="CZ7" s="759"/>
      <c r="DA7" s="760"/>
      <c r="DB7" s="758" t="s">
        <v>569</v>
      </c>
      <c r="DC7" s="759"/>
      <c r="DD7" s="759"/>
      <c r="DE7" s="759"/>
      <c r="DF7" s="760"/>
      <c r="DG7" s="758" t="s">
        <v>569</v>
      </c>
      <c r="DH7" s="759"/>
      <c r="DI7" s="759"/>
      <c r="DJ7" s="759"/>
      <c r="DK7" s="760"/>
      <c r="DL7" s="758" t="s">
        <v>569</v>
      </c>
      <c r="DM7" s="759"/>
      <c r="DN7" s="759"/>
      <c r="DO7" s="759"/>
      <c r="DP7" s="760"/>
      <c r="DQ7" s="758" t="s">
        <v>569</v>
      </c>
      <c r="DR7" s="759"/>
      <c r="DS7" s="759"/>
      <c r="DT7" s="759"/>
      <c r="DU7" s="760"/>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24</v>
      </c>
      <c r="R8" s="745"/>
      <c r="S8" s="745"/>
      <c r="T8" s="745"/>
      <c r="U8" s="745"/>
      <c r="V8" s="745">
        <v>23</v>
      </c>
      <c r="W8" s="745"/>
      <c r="X8" s="745"/>
      <c r="Y8" s="745"/>
      <c r="Z8" s="745"/>
      <c r="AA8" s="745">
        <v>1</v>
      </c>
      <c r="AB8" s="745"/>
      <c r="AC8" s="745"/>
      <c r="AD8" s="745"/>
      <c r="AE8" s="746"/>
      <c r="AF8" s="747">
        <v>1</v>
      </c>
      <c r="AG8" s="748"/>
      <c r="AH8" s="748"/>
      <c r="AI8" s="748"/>
      <c r="AJ8" s="749"/>
      <c r="AK8" s="750">
        <v>11</v>
      </c>
      <c r="AL8" s="751"/>
      <c r="AM8" s="751"/>
      <c r="AN8" s="751"/>
      <c r="AO8" s="751"/>
      <c r="AP8" s="751" t="s">
        <v>539</v>
      </c>
      <c r="AQ8" s="751"/>
      <c r="AR8" s="751"/>
      <c r="AS8" s="751"/>
      <c r="AT8" s="751"/>
      <c r="AU8" s="752"/>
      <c r="AV8" s="753"/>
      <c r="AW8" s="753"/>
      <c r="AX8" s="753"/>
      <c r="AY8" s="754"/>
      <c r="AZ8" s="203"/>
      <c r="BA8" s="203"/>
      <c r="BB8" s="203"/>
      <c r="BC8" s="203"/>
      <c r="BD8" s="203"/>
      <c r="BE8" s="204"/>
      <c r="BF8" s="204"/>
      <c r="BG8" s="204"/>
      <c r="BH8" s="204"/>
      <c r="BI8" s="204"/>
      <c r="BJ8" s="204"/>
      <c r="BK8" s="204"/>
      <c r="BL8" s="204"/>
      <c r="BM8" s="204"/>
      <c r="BN8" s="204"/>
      <c r="BO8" s="204"/>
      <c r="BP8" s="204"/>
      <c r="BQ8" s="213">
        <v>2</v>
      </c>
      <c r="BR8" s="214"/>
      <c r="BS8" s="755" t="s">
        <v>540</v>
      </c>
      <c r="BT8" s="756"/>
      <c r="BU8" s="756"/>
      <c r="BV8" s="756"/>
      <c r="BW8" s="756"/>
      <c r="BX8" s="756"/>
      <c r="BY8" s="756"/>
      <c r="BZ8" s="756"/>
      <c r="CA8" s="756"/>
      <c r="CB8" s="756"/>
      <c r="CC8" s="756"/>
      <c r="CD8" s="756"/>
      <c r="CE8" s="756"/>
      <c r="CF8" s="756"/>
      <c r="CG8" s="757"/>
      <c r="CH8" s="767">
        <v>4</v>
      </c>
      <c r="CI8" s="768"/>
      <c r="CJ8" s="768"/>
      <c r="CK8" s="768"/>
      <c r="CL8" s="769"/>
      <c r="CM8" s="767">
        <v>109</v>
      </c>
      <c r="CN8" s="768"/>
      <c r="CO8" s="768"/>
      <c r="CP8" s="768"/>
      <c r="CQ8" s="769"/>
      <c r="CR8" s="767">
        <v>50</v>
      </c>
      <c r="CS8" s="768"/>
      <c r="CT8" s="768"/>
      <c r="CU8" s="768"/>
      <c r="CV8" s="769"/>
      <c r="CW8" s="767" t="s">
        <v>569</v>
      </c>
      <c r="CX8" s="768"/>
      <c r="CY8" s="768"/>
      <c r="CZ8" s="768"/>
      <c r="DA8" s="769"/>
      <c r="DB8" s="767" t="s">
        <v>569</v>
      </c>
      <c r="DC8" s="768"/>
      <c r="DD8" s="768"/>
      <c r="DE8" s="768"/>
      <c r="DF8" s="769"/>
      <c r="DG8" s="767" t="s">
        <v>569</v>
      </c>
      <c r="DH8" s="768"/>
      <c r="DI8" s="768"/>
      <c r="DJ8" s="768"/>
      <c r="DK8" s="769"/>
      <c r="DL8" s="767" t="s">
        <v>569</v>
      </c>
      <c r="DM8" s="768"/>
      <c r="DN8" s="768"/>
      <c r="DO8" s="768"/>
      <c r="DP8" s="769"/>
      <c r="DQ8" s="767" t="s">
        <v>569</v>
      </c>
      <c r="DR8" s="768"/>
      <c r="DS8" s="768"/>
      <c r="DT8" s="768"/>
      <c r="DU8" s="769"/>
      <c r="DV8" s="770"/>
      <c r="DW8" s="753"/>
      <c r="DX8" s="753"/>
      <c r="DY8" s="753"/>
      <c r="DZ8" s="754"/>
      <c r="EA8" s="205"/>
    </row>
    <row r="9" spans="1:131" s="206" customFormat="1" ht="26.25" customHeight="1">
      <c r="A9" s="212">
        <v>3</v>
      </c>
      <c r="B9" s="741" t="s">
        <v>367</v>
      </c>
      <c r="C9" s="742"/>
      <c r="D9" s="742"/>
      <c r="E9" s="742"/>
      <c r="F9" s="742"/>
      <c r="G9" s="742"/>
      <c r="H9" s="742"/>
      <c r="I9" s="742"/>
      <c r="J9" s="742"/>
      <c r="K9" s="742"/>
      <c r="L9" s="742"/>
      <c r="M9" s="742"/>
      <c r="N9" s="742"/>
      <c r="O9" s="742"/>
      <c r="P9" s="743"/>
      <c r="Q9" s="744">
        <v>3</v>
      </c>
      <c r="R9" s="745"/>
      <c r="S9" s="745"/>
      <c r="T9" s="745"/>
      <c r="U9" s="745"/>
      <c r="V9" s="745">
        <v>3</v>
      </c>
      <c r="W9" s="745"/>
      <c r="X9" s="745"/>
      <c r="Y9" s="745"/>
      <c r="Z9" s="745"/>
      <c r="AA9" s="745">
        <v>0</v>
      </c>
      <c r="AB9" s="745"/>
      <c r="AC9" s="745"/>
      <c r="AD9" s="745"/>
      <c r="AE9" s="746"/>
      <c r="AF9" s="747">
        <v>0</v>
      </c>
      <c r="AG9" s="748"/>
      <c r="AH9" s="748"/>
      <c r="AI9" s="748"/>
      <c r="AJ9" s="749"/>
      <c r="AK9" s="750">
        <v>10</v>
      </c>
      <c r="AL9" s="751"/>
      <c r="AM9" s="751"/>
      <c r="AN9" s="751"/>
      <c r="AO9" s="751"/>
      <c r="AP9" s="751">
        <v>8</v>
      </c>
      <c r="AQ9" s="751"/>
      <c r="AR9" s="751"/>
      <c r="AS9" s="751"/>
      <c r="AT9" s="751"/>
      <c r="AU9" s="752"/>
      <c r="AV9" s="753"/>
      <c r="AW9" s="753"/>
      <c r="AX9" s="753"/>
      <c r="AY9" s="754"/>
      <c r="AZ9" s="203"/>
      <c r="BA9" s="203"/>
      <c r="BB9" s="203"/>
      <c r="BC9" s="203"/>
      <c r="BD9" s="203"/>
      <c r="BE9" s="204"/>
      <c r="BF9" s="204"/>
      <c r="BG9" s="204"/>
      <c r="BH9" s="204"/>
      <c r="BI9" s="204"/>
      <c r="BJ9" s="204"/>
      <c r="BK9" s="204"/>
      <c r="BL9" s="204"/>
      <c r="BM9" s="204"/>
      <c r="BN9" s="204"/>
      <c r="BO9" s="204"/>
      <c r="BP9" s="204"/>
      <c r="BQ9" s="213">
        <v>3</v>
      </c>
      <c r="BR9" s="214"/>
      <c r="BS9" s="755" t="s">
        <v>541</v>
      </c>
      <c r="BT9" s="756"/>
      <c r="BU9" s="756"/>
      <c r="BV9" s="756"/>
      <c r="BW9" s="756"/>
      <c r="BX9" s="756"/>
      <c r="BY9" s="756"/>
      <c r="BZ9" s="756"/>
      <c r="CA9" s="756"/>
      <c r="CB9" s="756"/>
      <c r="CC9" s="756"/>
      <c r="CD9" s="756"/>
      <c r="CE9" s="756"/>
      <c r="CF9" s="756"/>
      <c r="CG9" s="757"/>
      <c r="CH9" s="767">
        <v>2</v>
      </c>
      <c r="CI9" s="768"/>
      <c r="CJ9" s="768"/>
      <c r="CK9" s="768"/>
      <c r="CL9" s="769"/>
      <c r="CM9" s="767">
        <v>104</v>
      </c>
      <c r="CN9" s="768"/>
      <c r="CO9" s="768"/>
      <c r="CP9" s="768"/>
      <c r="CQ9" s="769"/>
      <c r="CR9" s="767">
        <v>100</v>
      </c>
      <c r="CS9" s="768"/>
      <c r="CT9" s="768"/>
      <c r="CU9" s="768"/>
      <c r="CV9" s="769"/>
      <c r="CW9" s="767">
        <v>4</v>
      </c>
      <c r="CX9" s="768"/>
      <c r="CY9" s="768"/>
      <c r="CZ9" s="768"/>
      <c r="DA9" s="769"/>
      <c r="DB9" s="767" t="s">
        <v>569</v>
      </c>
      <c r="DC9" s="768"/>
      <c r="DD9" s="768"/>
      <c r="DE9" s="768"/>
      <c r="DF9" s="769"/>
      <c r="DG9" s="767" t="s">
        <v>569</v>
      </c>
      <c r="DH9" s="768"/>
      <c r="DI9" s="768"/>
      <c r="DJ9" s="768"/>
      <c r="DK9" s="769"/>
      <c r="DL9" s="767" t="s">
        <v>569</v>
      </c>
      <c r="DM9" s="768"/>
      <c r="DN9" s="768"/>
      <c r="DO9" s="768"/>
      <c r="DP9" s="769"/>
      <c r="DQ9" s="767" t="s">
        <v>569</v>
      </c>
      <c r="DR9" s="768"/>
      <c r="DS9" s="768"/>
      <c r="DT9" s="768"/>
      <c r="DU9" s="769"/>
      <c r="DV9" s="770"/>
      <c r="DW9" s="753"/>
      <c r="DX9" s="753"/>
      <c r="DY9" s="753"/>
      <c r="DZ9" s="754"/>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138</v>
      </c>
      <c r="R10" s="745"/>
      <c r="S10" s="745"/>
      <c r="T10" s="745"/>
      <c r="U10" s="745"/>
      <c r="V10" s="745">
        <v>137</v>
      </c>
      <c r="W10" s="745"/>
      <c r="X10" s="745"/>
      <c r="Y10" s="745"/>
      <c r="Z10" s="745"/>
      <c r="AA10" s="745">
        <v>1</v>
      </c>
      <c r="AB10" s="745"/>
      <c r="AC10" s="745"/>
      <c r="AD10" s="745"/>
      <c r="AE10" s="746"/>
      <c r="AF10" s="747">
        <v>1</v>
      </c>
      <c r="AG10" s="748"/>
      <c r="AH10" s="748"/>
      <c r="AI10" s="748"/>
      <c r="AJ10" s="749"/>
      <c r="AK10" s="750" t="s">
        <v>539</v>
      </c>
      <c r="AL10" s="751"/>
      <c r="AM10" s="751"/>
      <c r="AN10" s="751"/>
      <c r="AO10" s="751"/>
      <c r="AP10" s="751" t="s">
        <v>539</v>
      </c>
      <c r="AQ10" s="751"/>
      <c r="AR10" s="751"/>
      <c r="AS10" s="751"/>
      <c r="AT10" s="751"/>
      <c r="AU10" s="752"/>
      <c r="AV10" s="753"/>
      <c r="AW10" s="753"/>
      <c r="AX10" s="753"/>
      <c r="AY10" s="754"/>
      <c r="AZ10" s="203"/>
      <c r="BA10" s="203"/>
      <c r="BB10" s="203"/>
      <c r="BC10" s="203"/>
      <c r="BD10" s="203"/>
      <c r="BE10" s="204"/>
      <c r="BF10" s="204"/>
      <c r="BG10" s="204"/>
      <c r="BH10" s="204"/>
      <c r="BI10" s="204"/>
      <c r="BJ10" s="204"/>
      <c r="BK10" s="204"/>
      <c r="BL10" s="204"/>
      <c r="BM10" s="204"/>
      <c r="BN10" s="204"/>
      <c r="BO10" s="204"/>
      <c r="BP10" s="204"/>
      <c r="BQ10" s="213">
        <v>4</v>
      </c>
      <c r="BR10" s="214" t="s">
        <v>542</v>
      </c>
      <c r="BS10" s="755" t="s">
        <v>543</v>
      </c>
      <c r="BT10" s="756"/>
      <c r="BU10" s="756"/>
      <c r="BV10" s="756"/>
      <c r="BW10" s="756"/>
      <c r="BX10" s="756"/>
      <c r="BY10" s="756"/>
      <c r="BZ10" s="756"/>
      <c r="CA10" s="756"/>
      <c r="CB10" s="756"/>
      <c r="CC10" s="756"/>
      <c r="CD10" s="756"/>
      <c r="CE10" s="756"/>
      <c r="CF10" s="756"/>
      <c r="CG10" s="757"/>
      <c r="CH10" s="767">
        <v>31</v>
      </c>
      <c r="CI10" s="768"/>
      <c r="CJ10" s="768"/>
      <c r="CK10" s="768"/>
      <c r="CL10" s="769"/>
      <c r="CM10" s="767">
        <v>30</v>
      </c>
      <c r="CN10" s="768"/>
      <c r="CO10" s="768"/>
      <c r="CP10" s="768"/>
      <c r="CQ10" s="769"/>
      <c r="CR10" s="767">
        <v>53</v>
      </c>
      <c r="CS10" s="768"/>
      <c r="CT10" s="768"/>
      <c r="CU10" s="768"/>
      <c r="CV10" s="769"/>
      <c r="CW10" s="767" t="s">
        <v>573</v>
      </c>
      <c r="CX10" s="768"/>
      <c r="CY10" s="768"/>
      <c r="CZ10" s="768"/>
      <c r="DA10" s="769"/>
      <c r="DB10" s="767" t="s">
        <v>569</v>
      </c>
      <c r="DC10" s="768"/>
      <c r="DD10" s="768"/>
      <c r="DE10" s="768"/>
      <c r="DF10" s="769"/>
      <c r="DG10" s="767" t="s">
        <v>569</v>
      </c>
      <c r="DH10" s="768"/>
      <c r="DI10" s="768"/>
      <c r="DJ10" s="768"/>
      <c r="DK10" s="769"/>
      <c r="DL10" s="767">
        <v>163</v>
      </c>
      <c r="DM10" s="768"/>
      <c r="DN10" s="768"/>
      <c r="DO10" s="768"/>
      <c r="DP10" s="769"/>
      <c r="DQ10" s="767">
        <v>114</v>
      </c>
      <c r="DR10" s="768"/>
      <c r="DS10" s="768"/>
      <c r="DT10" s="768"/>
      <c r="DU10" s="769"/>
      <c r="DV10" s="770"/>
      <c r="DW10" s="753"/>
      <c r="DX10" s="753"/>
      <c r="DY10" s="753"/>
      <c r="DZ10" s="754"/>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71"/>
      <c r="AV11" s="771"/>
      <c r="AW11" s="771"/>
      <c r="AX11" s="771"/>
      <c r="AY11" s="772"/>
      <c r="AZ11" s="203"/>
      <c r="BA11" s="203"/>
      <c r="BB11" s="203"/>
      <c r="BC11" s="203"/>
      <c r="BD11" s="203"/>
      <c r="BE11" s="204"/>
      <c r="BF11" s="204"/>
      <c r="BG11" s="204"/>
      <c r="BH11" s="204"/>
      <c r="BI11" s="204"/>
      <c r="BJ11" s="204"/>
      <c r="BK11" s="204"/>
      <c r="BL11" s="204"/>
      <c r="BM11" s="204"/>
      <c r="BN11" s="204"/>
      <c r="BO11" s="204"/>
      <c r="BP11" s="204"/>
      <c r="BQ11" s="213">
        <v>5</v>
      </c>
      <c r="BR11" s="214"/>
      <c r="BS11" s="755" t="s">
        <v>544</v>
      </c>
      <c r="BT11" s="756"/>
      <c r="BU11" s="756"/>
      <c r="BV11" s="756"/>
      <c r="BW11" s="756"/>
      <c r="BX11" s="756"/>
      <c r="BY11" s="756"/>
      <c r="BZ11" s="756"/>
      <c r="CA11" s="756"/>
      <c r="CB11" s="756"/>
      <c r="CC11" s="756"/>
      <c r="CD11" s="756"/>
      <c r="CE11" s="756"/>
      <c r="CF11" s="756"/>
      <c r="CG11" s="757"/>
      <c r="CH11" s="767">
        <v>19</v>
      </c>
      <c r="CI11" s="768"/>
      <c r="CJ11" s="768"/>
      <c r="CK11" s="768"/>
      <c r="CL11" s="769"/>
      <c r="CM11" s="767">
        <v>169</v>
      </c>
      <c r="CN11" s="768"/>
      <c r="CO11" s="768"/>
      <c r="CP11" s="768"/>
      <c r="CQ11" s="769"/>
      <c r="CR11" s="767">
        <v>26</v>
      </c>
      <c r="CS11" s="768"/>
      <c r="CT11" s="768"/>
      <c r="CU11" s="768"/>
      <c r="CV11" s="769"/>
      <c r="CW11" s="767" t="s">
        <v>569</v>
      </c>
      <c r="CX11" s="768"/>
      <c r="CY11" s="768"/>
      <c r="CZ11" s="768"/>
      <c r="DA11" s="769"/>
      <c r="DB11" s="767" t="s">
        <v>569</v>
      </c>
      <c r="DC11" s="768"/>
      <c r="DD11" s="768"/>
      <c r="DE11" s="768"/>
      <c r="DF11" s="769"/>
      <c r="DG11" s="767" t="s">
        <v>569</v>
      </c>
      <c r="DH11" s="768"/>
      <c r="DI11" s="768"/>
      <c r="DJ11" s="768"/>
      <c r="DK11" s="769"/>
      <c r="DL11" s="767" t="s">
        <v>569</v>
      </c>
      <c r="DM11" s="768"/>
      <c r="DN11" s="768"/>
      <c r="DO11" s="768"/>
      <c r="DP11" s="769"/>
      <c r="DQ11" s="767" t="s">
        <v>569</v>
      </c>
      <c r="DR11" s="768"/>
      <c r="DS11" s="768"/>
      <c r="DT11" s="768"/>
      <c r="DU11" s="769"/>
      <c r="DV11" s="770"/>
      <c r="DW11" s="753"/>
      <c r="DX11" s="753"/>
      <c r="DY11" s="753"/>
      <c r="DZ11" s="754"/>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71"/>
      <c r="AV12" s="771"/>
      <c r="AW12" s="771"/>
      <c r="AX12" s="771"/>
      <c r="AY12" s="772"/>
      <c r="AZ12" s="203"/>
      <c r="BA12" s="203"/>
      <c r="BB12" s="203"/>
      <c r="BC12" s="203"/>
      <c r="BD12" s="203"/>
      <c r="BE12" s="204"/>
      <c r="BF12" s="204"/>
      <c r="BG12" s="204"/>
      <c r="BH12" s="204"/>
      <c r="BI12" s="204"/>
      <c r="BJ12" s="204"/>
      <c r="BK12" s="204"/>
      <c r="BL12" s="204"/>
      <c r="BM12" s="204"/>
      <c r="BN12" s="204"/>
      <c r="BO12" s="204"/>
      <c r="BP12" s="204"/>
      <c r="BQ12" s="213">
        <v>6</v>
      </c>
      <c r="BR12" s="214"/>
      <c r="BS12" s="755" t="s">
        <v>545</v>
      </c>
      <c r="BT12" s="756"/>
      <c r="BU12" s="756"/>
      <c r="BV12" s="756"/>
      <c r="BW12" s="756"/>
      <c r="BX12" s="756"/>
      <c r="BY12" s="756"/>
      <c r="BZ12" s="756"/>
      <c r="CA12" s="756"/>
      <c r="CB12" s="756"/>
      <c r="CC12" s="756"/>
      <c r="CD12" s="756"/>
      <c r="CE12" s="756"/>
      <c r="CF12" s="756"/>
      <c r="CG12" s="757"/>
      <c r="CH12" s="767">
        <v>-2</v>
      </c>
      <c r="CI12" s="768"/>
      <c r="CJ12" s="768"/>
      <c r="CK12" s="768"/>
      <c r="CL12" s="769"/>
      <c r="CM12" s="767">
        <v>31</v>
      </c>
      <c r="CN12" s="768"/>
      <c r="CO12" s="768"/>
      <c r="CP12" s="768"/>
      <c r="CQ12" s="769"/>
      <c r="CR12" s="767">
        <v>34</v>
      </c>
      <c r="CS12" s="768"/>
      <c r="CT12" s="768"/>
      <c r="CU12" s="768"/>
      <c r="CV12" s="769"/>
      <c r="CW12" s="767" t="s">
        <v>569</v>
      </c>
      <c r="CX12" s="768"/>
      <c r="CY12" s="768"/>
      <c r="CZ12" s="768"/>
      <c r="DA12" s="769"/>
      <c r="DB12" s="767" t="s">
        <v>569</v>
      </c>
      <c r="DC12" s="768"/>
      <c r="DD12" s="768"/>
      <c r="DE12" s="768"/>
      <c r="DF12" s="769"/>
      <c r="DG12" s="767" t="s">
        <v>569</v>
      </c>
      <c r="DH12" s="768"/>
      <c r="DI12" s="768"/>
      <c r="DJ12" s="768"/>
      <c r="DK12" s="769"/>
      <c r="DL12" s="767" t="s">
        <v>569</v>
      </c>
      <c r="DM12" s="768"/>
      <c r="DN12" s="768"/>
      <c r="DO12" s="768"/>
      <c r="DP12" s="769"/>
      <c r="DQ12" s="767" t="s">
        <v>569</v>
      </c>
      <c r="DR12" s="768"/>
      <c r="DS12" s="768"/>
      <c r="DT12" s="768"/>
      <c r="DU12" s="769"/>
      <c r="DV12" s="770"/>
      <c r="DW12" s="753"/>
      <c r="DX12" s="753"/>
      <c r="DY12" s="753"/>
      <c r="DZ12" s="754"/>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71"/>
      <c r="AV13" s="771"/>
      <c r="AW13" s="771"/>
      <c r="AX13" s="771"/>
      <c r="AY13" s="772"/>
      <c r="AZ13" s="203"/>
      <c r="BA13" s="203"/>
      <c r="BB13" s="203"/>
      <c r="BC13" s="203"/>
      <c r="BD13" s="203"/>
      <c r="BE13" s="204"/>
      <c r="BF13" s="204"/>
      <c r="BG13" s="204"/>
      <c r="BH13" s="204"/>
      <c r="BI13" s="204"/>
      <c r="BJ13" s="204"/>
      <c r="BK13" s="204"/>
      <c r="BL13" s="204"/>
      <c r="BM13" s="204"/>
      <c r="BN13" s="204"/>
      <c r="BO13" s="204"/>
      <c r="BP13" s="204"/>
      <c r="BQ13" s="213">
        <v>7</v>
      </c>
      <c r="BR13" s="214"/>
      <c r="BS13" s="755" t="s">
        <v>546</v>
      </c>
      <c r="BT13" s="756"/>
      <c r="BU13" s="756"/>
      <c r="BV13" s="756"/>
      <c r="BW13" s="756"/>
      <c r="BX13" s="756"/>
      <c r="BY13" s="756"/>
      <c r="BZ13" s="756"/>
      <c r="CA13" s="756"/>
      <c r="CB13" s="756"/>
      <c r="CC13" s="756"/>
      <c r="CD13" s="756"/>
      <c r="CE13" s="756"/>
      <c r="CF13" s="756"/>
      <c r="CG13" s="757"/>
      <c r="CH13" s="767">
        <v>4</v>
      </c>
      <c r="CI13" s="768"/>
      <c r="CJ13" s="768"/>
      <c r="CK13" s="768"/>
      <c r="CL13" s="769"/>
      <c r="CM13" s="767">
        <v>130</v>
      </c>
      <c r="CN13" s="768"/>
      <c r="CO13" s="768"/>
      <c r="CP13" s="768"/>
      <c r="CQ13" s="769"/>
      <c r="CR13" s="767">
        <v>77</v>
      </c>
      <c r="CS13" s="768"/>
      <c r="CT13" s="768"/>
      <c r="CU13" s="768"/>
      <c r="CV13" s="769"/>
      <c r="CW13" s="767">
        <v>19</v>
      </c>
      <c r="CX13" s="768"/>
      <c r="CY13" s="768"/>
      <c r="CZ13" s="768"/>
      <c r="DA13" s="769"/>
      <c r="DB13" s="767" t="s">
        <v>569</v>
      </c>
      <c r="DC13" s="768"/>
      <c r="DD13" s="768"/>
      <c r="DE13" s="768"/>
      <c r="DF13" s="769"/>
      <c r="DG13" s="767" t="s">
        <v>569</v>
      </c>
      <c r="DH13" s="768"/>
      <c r="DI13" s="768"/>
      <c r="DJ13" s="768"/>
      <c r="DK13" s="769"/>
      <c r="DL13" s="767" t="s">
        <v>569</v>
      </c>
      <c r="DM13" s="768"/>
      <c r="DN13" s="768"/>
      <c r="DO13" s="768"/>
      <c r="DP13" s="769"/>
      <c r="DQ13" s="767" t="s">
        <v>569</v>
      </c>
      <c r="DR13" s="768"/>
      <c r="DS13" s="768"/>
      <c r="DT13" s="768"/>
      <c r="DU13" s="769"/>
      <c r="DV13" s="770"/>
      <c r="DW13" s="753"/>
      <c r="DX13" s="753"/>
      <c r="DY13" s="753"/>
      <c r="DZ13" s="754"/>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71"/>
      <c r="AV14" s="771"/>
      <c r="AW14" s="771"/>
      <c r="AX14" s="771"/>
      <c r="AY14" s="772"/>
      <c r="AZ14" s="203"/>
      <c r="BA14" s="203"/>
      <c r="BB14" s="203"/>
      <c r="BC14" s="203"/>
      <c r="BD14" s="203"/>
      <c r="BE14" s="204"/>
      <c r="BF14" s="204"/>
      <c r="BG14" s="204"/>
      <c r="BH14" s="204"/>
      <c r="BI14" s="204"/>
      <c r="BJ14" s="204"/>
      <c r="BK14" s="204"/>
      <c r="BL14" s="204"/>
      <c r="BM14" s="204"/>
      <c r="BN14" s="204"/>
      <c r="BO14" s="204"/>
      <c r="BP14" s="204"/>
      <c r="BQ14" s="213">
        <v>8</v>
      </c>
      <c r="BR14" s="214"/>
      <c r="BS14" s="755" t="s">
        <v>547</v>
      </c>
      <c r="BT14" s="756"/>
      <c r="BU14" s="756"/>
      <c r="BV14" s="756"/>
      <c r="BW14" s="756"/>
      <c r="BX14" s="756"/>
      <c r="BY14" s="756"/>
      <c r="BZ14" s="756"/>
      <c r="CA14" s="756"/>
      <c r="CB14" s="756"/>
      <c r="CC14" s="756"/>
      <c r="CD14" s="756"/>
      <c r="CE14" s="756"/>
      <c r="CF14" s="756"/>
      <c r="CG14" s="757"/>
      <c r="CH14" s="767">
        <v>2</v>
      </c>
      <c r="CI14" s="768"/>
      <c r="CJ14" s="768"/>
      <c r="CK14" s="768"/>
      <c r="CL14" s="769"/>
      <c r="CM14" s="767">
        <v>51</v>
      </c>
      <c r="CN14" s="768"/>
      <c r="CO14" s="768"/>
      <c r="CP14" s="768"/>
      <c r="CQ14" s="769"/>
      <c r="CR14" s="767">
        <v>40</v>
      </c>
      <c r="CS14" s="768"/>
      <c r="CT14" s="768"/>
      <c r="CU14" s="768"/>
      <c r="CV14" s="769"/>
      <c r="CW14" s="767">
        <v>17</v>
      </c>
      <c r="CX14" s="768"/>
      <c r="CY14" s="768"/>
      <c r="CZ14" s="768"/>
      <c r="DA14" s="769"/>
      <c r="DB14" s="767" t="s">
        <v>569</v>
      </c>
      <c r="DC14" s="768"/>
      <c r="DD14" s="768"/>
      <c r="DE14" s="768"/>
      <c r="DF14" s="769"/>
      <c r="DG14" s="767" t="s">
        <v>569</v>
      </c>
      <c r="DH14" s="768"/>
      <c r="DI14" s="768"/>
      <c r="DJ14" s="768"/>
      <c r="DK14" s="769"/>
      <c r="DL14" s="767" t="s">
        <v>569</v>
      </c>
      <c r="DM14" s="768"/>
      <c r="DN14" s="768"/>
      <c r="DO14" s="768"/>
      <c r="DP14" s="769"/>
      <c r="DQ14" s="767" t="s">
        <v>569</v>
      </c>
      <c r="DR14" s="768"/>
      <c r="DS14" s="768"/>
      <c r="DT14" s="768"/>
      <c r="DU14" s="769"/>
      <c r="DV14" s="770"/>
      <c r="DW14" s="753"/>
      <c r="DX14" s="753"/>
      <c r="DY14" s="753"/>
      <c r="DZ14" s="754"/>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71"/>
      <c r="AV15" s="771"/>
      <c r="AW15" s="771"/>
      <c r="AX15" s="771"/>
      <c r="AY15" s="772"/>
      <c r="AZ15" s="203"/>
      <c r="BA15" s="203"/>
      <c r="BB15" s="203"/>
      <c r="BC15" s="203"/>
      <c r="BD15" s="203"/>
      <c r="BE15" s="204"/>
      <c r="BF15" s="204"/>
      <c r="BG15" s="204"/>
      <c r="BH15" s="204"/>
      <c r="BI15" s="204"/>
      <c r="BJ15" s="204"/>
      <c r="BK15" s="204"/>
      <c r="BL15" s="204"/>
      <c r="BM15" s="204"/>
      <c r="BN15" s="204"/>
      <c r="BO15" s="204"/>
      <c r="BP15" s="204"/>
      <c r="BQ15" s="213">
        <v>9</v>
      </c>
      <c r="BR15" s="214"/>
      <c r="BS15" s="755" t="s">
        <v>548</v>
      </c>
      <c r="BT15" s="756"/>
      <c r="BU15" s="756"/>
      <c r="BV15" s="756"/>
      <c r="BW15" s="756"/>
      <c r="BX15" s="756"/>
      <c r="BY15" s="756"/>
      <c r="BZ15" s="756"/>
      <c r="CA15" s="756"/>
      <c r="CB15" s="756"/>
      <c r="CC15" s="756"/>
      <c r="CD15" s="756"/>
      <c r="CE15" s="756"/>
      <c r="CF15" s="756"/>
      <c r="CG15" s="757"/>
      <c r="CH15" s="767">
        <v>-13</v>
      </c>
      <c r="CI15" s="768"/>
      <c r="CJ15" s="768"/>
      <c r="CK15" s="768"/>
      <c r="CL15" s="769"/>
      <c r="CM15" s="767">
        <v>195</v>
      </c>
      <c r="CN15" s="768"/>
      <c r="CO15" s="768"/>
      <c r="CP15" s="768"/>
      <c r="CQ15" s="769"/>
      <c r="CR15" s="767">
        <v>10</v>
      </c>
      <c r="CS15" s="768"/>
      <c r="CT15" s="768"/>
      <c r="CU15" s="768"/>
      <c r="CV15" s="769"/>
      <c r="CW15" s="767">
        <v>0</v>
      </c>
      <c r="CX15" s="768"/>
      <c r="CY15" s="768"/>
      <c r="CZ15" s="768"/>
      <c r="DA15" s="769"/>
      <c r="DB15" s="767" t="s">
        <v>569</v>
      </c>
      <c r="DC15" s="768"/>
      <c r="DD15" s="768"/>
      <c r="DE15" s="768"/>
      <c r="DF15" s="769"/>
      <c r="DG15" s="767" t="s">
        <v>569</v>
      </c>
      <c r="DH15" s="768"/>
      <c r="DI15" s="768"/>
      <c r="DJ15" s="768"/>
      <c r="DK15" s="769"/>
      <c r="DL15" s="767">
        <v>303</v>
      </c>
      <c r="DM15" s="768"/>
      <c r="DN15" s="768"/>
      <c r="DO15" s="768"/>
      <c r="DP15" s="769"/>
      <c r="DQ15" s="767">
        <v>2</v>
      </c>
      <c r="DR15" s="768"/>
      <c r="DS15" s="768"/>
      <c r="DT15" s="768"/>
      <c r="DU15" s="769"/>
      <c r="DV15" s="770"/>
      <c r="DW15" s="753"/>
      <c r="DX15" s="753"/>
      <c r="DY15" s="753"/>
      <c r="DZ15" s="754"/>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71"/>
      <c r="AV16" s="771"/>
      <c r="AW16" s="771"/>
      <c r="AX16" s="771"/>
      <c r="AY16" s="772"/>
      <c r="AZ16" s="203"/>
      <c r="BA16" s="203"/>
      <c r="BB16" s="203"/>
      <c r="BC16" s="203"/>
      <c r="BD16" s="203"/>
      <c r="BE16" s="204"/>
      <c r="BF16" s="204"/>
      <c r="BG16" s="204"/>
      <c r="BH16" s="204"/>
      <c r="BI16" s="204"/>
      <c r="BJ16" s="204"/>
      <c r="BK16" s="204"/>
      <c r="BL16" s="204"/>
      <c r="BM16" s="204"/>
      <c r="BN16" s="204"/>
      <c r="BO16" s="204"/>
      <c r="BP16" s="204"/>
      <c r="BQ16" s="213">
        <v>10</v>
      </c>
      <c r="BR16" s="214"/>
      <c r="BS16" s="755"/>
      <c r="BT16" s="756"/>
      <c r="BU16" s="756"/>
      <c r="BV16" s="756"/>
      <c r="BW16" s="756"/>
      <c r="BX16" s="756"/>
      <c r="BY16" s="756"/>
      <c r="BZ16" s="756"/>
      <c r="CA16" s="756"/>
      <c r="CB16" s="756"/>
      <c r="CC16" s="756"/>
      <c r="CD16" s="756"/>
      <c r="CE16" s="756"/>
      <c r="CF16" s="756"/>
      <c r="CG16" s="757"/>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53"/>
      <c r="DX16" s="753"/>
      <c r="DY16" s="753"/>
      <c r="DZ16" s="754"/>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71"/>
      <c r="AV17" s="771"/>
      <c r="AW17" s="771"/>
      <c r="AX17" s="771"/>
      <c r="AY17" s="772"/>
      <c r="AZ17" s="203"/>
      <c r="BA17" s="203"/>
      <c r="BB17" s="203"/>
      <c r="BC17" s="203"/>
      <c r="BD17" s="203"/>
      <c r="BE17" s="204"/>
      <c r="BF17" s="204"/>
      <c r="BG17" s="204"/>
      <c r="BH17" s="204"/>
      <c r="BI17" s="204"/>
      <c r="BJ17" s="204"/>
      <c r="BK17" s="204"/>
      <c r="BL17" s="204"/>
      <c r="BM17" s="204"/>
      <c r="BN17" s="204"/>
      <c r="BO17" s="204"/>
      <c r="BP17" s="204"/>
      <c r="BQ17" s="213">
        <v>11</v>
      </c>
      <c r="BR17" s="214"/>
      <c r="BS17" s="755"/>
      <c r="BT17" s="756"/>
      <c r="BU17" s="756"/>
      <c r="BV17" s="756"/>
      <c r="BW17" s="756"/>
      <c r="BX17" s="756"/>
      <c r="BY17" s="756"/>
      <c r="BZ17" s="756"/>
      <c r="CA17" s="756"/>
      <c r="CB17" s="756"/>
      <c r="CC17" s="756"/>
      <c r="CD17" s="756"/>
      <c r="CE17" s="756"/>
      <c r="CF17" s="756"/>
      <c r="CG17" s="757"/>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53"/>
      <c r="DX17" s="753"/>
      <c r="DY17" s="753"/>
      <c r="DZ17" s="754"/>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71"/>
      <c r="AV18" s="771"/>
      <c r="AW18" s="771"/>
      <c r="AX18" s="771"/>
      <c r="AY18" s="772"/>
      <c r="AZ18" s="203"/>
      <c r="BA18" s="203"/>
      <c r="BB18" s="203"/>
      <c r="BC18" s="203"/>
      <c r="BD18" s="203"/>
      <c r="BE18" s="204"/>
      <c r="BF18" s="204"/>
      <c r="BG18" s="204"/>
      <c r="BH18" s="204"/>
      <c r="BI18" s="204"/>
      <c r="BJ18" s="204"/>
      <c r="BK18" s="204"/>
      <c r="BL18" s="204"/>
      <c r="BM18" s="204"/>
      <c r="BN18" s="204"/>
      <c r="BO18" s="204"/>
      <c r="BP18" s="204"/>
      <c r="BQ18" s="213">
        <v>12</v>
      </c>
      <c r="BR18" s="214"/>
      <c r="BS18" s="755"/>
      <c r="BT18" s="756"/>
      <c r="BU18" s="756"/>
      <c r="BV18" s="756"/>
      <c r="BW18" s="756"/>
      <c r="BX18" s="756"/>
      <c r="BY18" s="756"/>
      <c r="BZ18" s="756"/>
      <c r="CA18" s="756"/>
      <c r="CB18" s="756"/>
      <c r="CC18" s="756"/>
      <c r="CD18" s="756"/>
      <c r="CE18" s="756"/>
      <c r="CF18" s="756"/>
      <c r="CG18" s="757"/>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53"/>
      <c r="DX18" s="753"/>
      <c r="DY18" s="753"/>
      <c r="DZ18" s="754"/>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71"/>
      <c r="AV19" s="771"/>
      <c r="AW19" s="771"/>
      <c r="AX19" s="771"/>
      <c r="AY19" s="772"/>
      <c r="AZ19" s="203"/>
      <c r="BA19" s="203"/>
      <c r="BB19" s="203"/>
      <c r="BC19" s="203"/>
      <c r="BD19" s="203"/>
      <c r="BE19" s="204"/>
      <c r="BF19" s="204"/>
      <c r="BG19" s="204"/>
      <c r="BH19" s="204"/>
      <c r="BI19" s="204"/>
      <c r="BJ19" s="204"/>
      <c r="BK19" s="204"/>
      <c r="BL19" s="204"/>
      <c r="BM19" s="204"/>
      <c r="BN19" s="204"/>
      <c r="BO19" s="204"/>
      <c r="BP19" s="204"/>
      <c r="BQ19" s="213">
        <v>13</v>
      </c>
      <c r="BR19" s="214"/>
      <c r="BS19" s="755"/>
      <c r="BT19" s="756"/>
      <c r="BU19" s="756"/>
      <c r="BV19" s="756"/>
      <c r="BW19" s="756"/>
      <c r="BX19" s="756"/>
      <c r="BY19" s="756"/>
      <c r="BZ19" s="756"/>
      <c r="CA19" s="756"/>
      <c r="CB19" s="756"/>
      <c r="CC19" s="756"/>
      <c r="CD19" s="756"/>
      <c r="CE19" s="756"/>
      <c r="CF19" s="756"/>
      <c r="CG19" s="757"/>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53"/>
      <c r="DX19" s="753"/>
      <c r="DY19" s="753"/>
      <c r="DZ19" s="754"/>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71"/>
      <c r="AV20" s="771"/>
      <c r="AW20" s="771"/>
      <c r="AX20" s="771"/>
      <c r="AY20" s="772"/>
      <c r="AZ20" s="203"/>
      <c r="BA20" s="203"/>
      <c r="BB20" s="203"/>
      <c r="BC20" s="203"/>
      <c r="BD20" s="203"/>
      <c r="BE20" s="204"/>
      <c r="BF20" s="204"/>
      <c r="BG20" s="204"/>
      <c r="BH20" s="204"/>
      <c r="BI20" s="204"/>
      <c r="BJ20" s="204"/>
      <c r="BK20" s="204"/>
      <c r="BL20" s="204"/>
      <c r="BM20" s="204"/>
      <c r="BN20" s="204"/>
      <c r="BO20" s="204"/>
      <c r="BP20" s="204"/>
      <c r="BQ20" s="213">
        <v>14</v>
      </c>
      <c r="BR20" s="214"/>
      <c r="BS20" s="755"/>
      <c r="BT20" s="756"/>
      <c r="BU20" s="756"/>
      <c r="BV20" s="756"/>
      <c r="BW20" s="756"/>
      <c r="BX20" s="756"/>
      <c r="BY20" s="756"/>
      <c r="BZ20" s="756"/>
      <c r="CA20" s="756"/>
      <c r="CB20" s="756"/>
      <c r="CC20" s="756"/>
      <c r="CD20" s="756"/>
      <c r="CE20" s="756"/>
      <c r="CF20" s="756"/>
      <c r="CG20" s="757"/>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53"/>
      <c r="DX20" s="753"/>
      <c r="DY20" s="753"/>
      <c r="DZ20" s="754"/>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71"/>
      <c r="AV21" s="771"/>
      <c r="AW21" s="771"/>
      <c r="AX21" s="771"/>
      <c r="AY21" s="772"/>
      <c r="AZ21" s="203"/>
      <c r="BA21" s="203"/>
      <c r="BB21" s="203"/>
      <c r="BC21" s="203"/>
      <c r="BD21" s="203"/>
      <c r="BE21" s="204"/>
      <c r="BF21" s="204"/>
      <c r="BG21" s="204"/>
      <c r="BH21" s="204"/>
      <c r="BI21" s="204"/>
      <c r="BJ21" s="204"/>
      <c r="BK21" s="204"/>
      <c r="BL21" s="204"/>
      <c r="BM21" s="204"/>
      <c r="BN21" s="204"/>
      <c r="BO21" s="204"/>
      <c r="BP21" s="204"/>
      <c r="BQ21" s="213">
        <v>15</v>
      </c>
      <c r="BR21" s="214"/>
      <c r="BS21" s="755"/>
      <c r="BT21" s="756"/>
      <c r="BU21" s="756"/>
      <c r="BV21" s="756"/>
      <c r="BW21" s="756"/>
      <c r="BX21" s="756"/>
      <c r="BY21" s="756"/>
      <c r="BZ21" s="756"/>
      <c r="CA21" s="756"/>
      <c r="CB21" s="756"/>
      <c r="CC21" s="756"/>
      <c r="CD21" s="756"/>
      <c r="CE21" s="756"/>
      <c r="CF21" s="756"/>
      <c r="CG21" s="757"/>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53"/>
      <c r="DX21" s="753"/>
      <c r="DY21" s="753"/>
      <c r="DZ21" s="754"/>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5"/>
      <c r="BT22" s="756"/>
      <c r="BU22" s="756"/>
      <c r="BV22" s="756"/>
      <c r="BW22" s="756"/>
      <c r="BX22" s="756"/>
      <c r="BY22" s="756"/>
      <c r="BZ22" s="756"/>
      <c r="CA22" s="756"/>
      <c r="CB22" s="756"/>
      <c r="CC22" s="756"/>
      <c r="CD22" s="756"/>
      <c r="CE22" s="756"/>
      <c r="CF22" s="756"/>
      <c r="CG22" s="757"/>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53"/>
      <c r="DX22" s="753"/>
      <c r="DY22" s="753"/>
      <c r="DZ22" s="754"/>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28246</v>
      </c>
      <c r="R23" s="780"/>
      <c r="S23" s="780"/>
      <c r="T23" s="780"/>
      <c r="U23" s="780"/>
      <c r="V23" s="780">
        <v>27314</v>
      </c>
      <c r="W23" s="780"/>
      <c r="X23" s="780"/>
      <c r="Y23" s="780"/>
      <c r="Z23" s="780"/>
      <c r="AA23" s="780">
        <v>932</v>
      </c>
      <c r="AB23" s="780"/>
      <c r="AC23" s="780"/>
      <c r="AD23" s="780"/>
      <c r="AE23" s="781"/>
      <c r="AF23" s="782">
        <v>763</v>
      </c>
      <c r="AG23" s="780"/>
      <c r="AH23" s="780"/>
      <c r="AI23" s="780"/>
      <c r="AJ23" s="783"/>
      <c r="AK23" s="784"/>
      <c r="AL23" s="785"/>
      <c r="AM23" s="785"/>
      <c r="AN23" s="785"/>
      <c r="AO23" s="785"/>
      <c r="AP23" s="780">
        <v>33597</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5"/>
      <c r="BT23" s="756"/>
      <c r="BU23" s="756"/>
      <c r="BV23" s="756"/>
      <c r="BW23" s="756"/>
      <c r="BX23" s="756"/>
      <c r="BY23" s="756"/>
      <c r="BZ23" s="756"/>
      <c r="CA23" s="756"/>
      <c r="CB23" s="756"/>
      <c r="CC23" s="756"/>
      <c r="CD23" s="756"/>
      <c r="CE23" s="756"/>
      <c r="CF23" s="756"/>
      <c r="CG23" s="757"/>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53"/>
      <c r="DX23" s="753"/>
      <c r="DY23" s="753"/>
      <c r="DZ23" s="754"/>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5"/>
      <c r="BT24" s="756"/>
      <c r="BU24" s="756"/>
      <c r="BV24" s="756"/>
      <c r="BW24" s="756"/>
      <c r="BX24" s="756"/>
      <c r="BY24" s="756"/>
      <c r="BZ24" s="756"/>
      <c r="CA24" s="756"/>
      <c r="CB24" s="756"/>
      <c r="CC24" s="756"/>
      <c r="CD24" s="756"/>
      <c r="CE24" s="756"/>
      <c r="CF24" s="756"/>
      <c r="CG24" s="757"/>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53"/>
      <c r="DX24" s="753"/>
      <c r="DY24" s="753"/>
      <c r="DZ24" s="754"/>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5"/>
      <c r="BT25" s="756"/>
      <c r="BU25" s="756"/>
      <c r="BV25" s="756"/>
      <c r="BW25" s="756"/>
      <c r="BX25" s="756"/>
      <c r="BY25" s="756"/>
      <c r="BZ25" s="756"/>
      <c r="CA25" s="756"/>
      <c r="CB25" s="756"/>
      <c r="CC25" s="756"/>
      <c r="CD25" s="756"/>
      <c r="CE25" s="756"/>
      <c r="CF25" s="756"/>
      <c r="CG25" s="757"/>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53"/>
      <c r="DX25" s="753"/>
      <c r="DY25" s="753"/>
      <c r="DZ25" s="754"/>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355</v>
      </c>
      <c r="BF26" s="704"/>
      <c r="BG26" s="704"/>
      <c r="BH26" s="704"/>
      <c r="BI26" s="715"/>
      <c r="BJ26" s="203"/>
      <c r="BK26" s="203"/>
      <c r="BL26" s="203"/>
      <c r="BM26" s="203"/>
      <c r="BN26" s="203"/>
      <c r="BO26" s="216"/>
      <c r="BP26" s="216"/>
      <c r="BQ26" s="213">
        <v>20</v>
      </c>
      <c r="BR26" s="214"/>
      <c r="BS26" s="755"/>
      <c r="BT26" s="756"/>
      <c r="BU26" s="756"/>
      <c r="BV26" s="756"/>
      <c r="BW26" s="756"/>
      <c r="BX26" s="756"/>
      <c r="BY26" s="756"/>
      <c r="BZ26" s="756"/>
      <c r="CA26" s="756"/>
      <c r="CB26" s="756"/>
      <c r="CC26" s="756"/>
      <c r="CD26" s="756"/>
      <c r="CE26" s="756"/>
      <c r="CF26" s="756"/>
      <c r="CG26" s="757"/>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53"/>
      <c r="DX26" s="753"/>
      <c r="DY26" s="753"/>
      <c r="DZ26" s="754"/>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5"/>
      <c r="BT27" s="756"/>
      <c r="BU27" s="756"/>
      <c r="BV27" s="756"/>
      <c r="BW27" s="756"/>
      <c r="BX27" s="756"/>
      <c r="BY27" s="756"/>
      <c r="BZ27" s="756"/>
      <c r="CA27" s="756"/>
      <c r="CB27" s="756"/>
      <c r="CC27" s="756"/>
      <c r="CD27" s="756"/>
      <c r="CE27" s="756"/>
      <c r="CF27" s="756"/>
      <c r="CG27" s="757"/>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53"/>
      <c r="DX27" s="753"/>
      <c r="DY27" s="753"/>
      <c r="DZ27" s="754"/>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5690</v>
      </c>
      <c r="R28" s="809"/>
      <c r="S28" s="809"/>
      <c r="T28" s="809"/>
      <c r="U28" s="809"/>
      <c r="V28" s="809">
        <v>5689</v>
      </c>
      <c r="W28" s="809"/>
      <c r="X28" s="809"/>
      <c r="Y28" s="809"/>
      <c r="Z28" s="809"/>
      <c r="AA28" s="809">
        <v>1</v>
      </c>
      <c r="AB28" s="809"/>
      <c r="AC28" s="809"/>
      <c r="AD28" s="809"/>
      <c r="AE28" s="810"/>
      <c r="AF28" s="811">
        <v>1</v>
      </c>
      <c r="AG28" s="809"/>
      <c r="AH28" s="809"/>
      <c r="AI28" s="809"/>
      <c r="AJ28" s="812"/>
      <c r="AK28" s="813">
        <v>408</v>
      </c>
      <c r="AL28" s="804"/>
      <c r="AM28" s="804"/>
      <c r="AN28" s="804"/>
      <c r="AO28" s="804"/>
      <c r="AP28" s="804" t="s">
        <v>539</v>
      </c>
      <c r="AQ28" s="804"/>
      <c r="AR28" s="804"/>
      <c r="AS28" s="804"/>
      <c r="AT28" s="804"/>
      <c r="AU28" s="804" t="s">
        <v>539</v>
      </c>
      <c r="AV28" s="804"/>
      <c r="AW28" s="804"/>
      <c r="AX28" s="804"/>
      <c r="AY28" s="804"/>
      <c r="AZ28" s="805" t="s">
        <v>570</v>
      </c>
      <c r="BA28" s="805"/>
      <c r="BB28" s="805"/>
      <c r="BC28" s="805"/>
      <c r="BD28" s="805"/>
      <c r="BE28" s="806"/>
      <c r="BF28" s="806"/>
      <c r="BG28" s="806"/>
      <c r="BH28" s="806"/>
      <c r="BI28" s="807"/>
      <c r="BJ28" s="203"/>
      <c r="BK28" s="203"/>
      <c r="BL28" s="203"/>
      <c r="BM28" s="203"/>
      <c r="BN28" s="203"/>
      <c r="BO28" s="216"/>
      <c r="BP28" s="216"/>
      <c r="BQ28" s="213">
        <v>22</v>
      </c>
      <c r="BR28" s="214"/>
      <c r="BS28" s="755"/>
      <c r="BT28" s="756"/>
      <c r="BU28" s="756"/>
      <c r="BV28" s="756"/>
      <c r="BW28" s="756"/>
      <c r="BX28" s="756"/>
      <c r="BY28" s="756"/>
      <c r="BZ28" s="756"/>
      <c r="CA28" s="756"/>
      <c r="CB28" s="756"/>
      <c r="CC28" s="756"/>
      <c r="CD28" s="756"/>
      <c r="CE28" s="756"/>
      <c r="CF28" s="756"/>
      <c r="CG28" s="757"/>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53"/>
      <c r="DX28" s="753"/>
      <c r="DY28" s="753"/>
      <c r="DZ28" s="754"/>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362</v>
      </c>
      <c r="R29" s="745"/>
      <c r="S29" s="745"/>
      <c r="T29" s="745"/>
      <c r="U29" s="745"/>
      <c r="V29" s="745">
        <v>359</v>
      </c>
      <c r="W29" s="745"/>
      <c r="X29" s="745"/>
      <c r="Y29" s="745"/>
      <c r="Z29" s="745"/>
      <c r="AA29" s="745">
        <v>3</v>
      </c>
      <c r="AB29" s="745"/>
      <c r="AC29" s="745"/>
      <c r="AD29" s="745"/>
      <c r="AE29" s="746"/>
      <c r="AF29" s="747">
        <v>3</v>
      </c>
      <c r="AG29" s="748"/>
      <c r="AH29" s="748"/>
      <c r="AI29" s="748"/>
      <c r="AJ29" s="749"/>
      <c r="AK29" s="816">
        <v>101</v>
      </c>
      <c r="AL29" s="817"/>
      <c r="AM29" s="817"/>
      <c r="AN29" s="817"/>
      <c r="AO29" s="817"/>
      <c r="AP29" s="817">
        <v>0</v>
      </c>
      <c r="AQ29" s="817"/>
      <c r="AR29" s="817"/>
      <c r="AS29" s="817"/>
      <c r="AT29" s="817"/>
      <c r="AU29" s="817">
        <v>0</v>
      </c>
      <c r="AV29" s="817"/>
      <c r="AW29" s="817"/>
      <c r="AX29" s="817"/>
      <c r="AY29" s="817"/>
      <c r="AZ29" s="818" t="s">
        <v>570</v>
      </c>
      <c r="BA29" s="818"/>
      <c r="BB29" s="818"/>
      <c r="BC29" s="818"/>
      <c r="BD29" s="818"/>
      <c r="BE29" s="814"/>
      <c r="BF29" s="814"/>
      <c r="BG29" s="814"/>
      <c r="BH29" s="814"/>
      <c r="BI29" s="815"/>
      <c r="BJ29" s="203"/>
      <c r="BK29" s="203"/>
      <c r="BL29" s="203"/>
      <c r="BM29" s="203"/>
      <c r="BN29" s="203"/>
      <c r="BO29" s="216"/>
      <c r="BP29" s="216"/>
      <c r="BQ29" s="213">
        <v>23</v>
      </c>
      <c r="BR29" s="214"/>
      <c r="BS29" s="755"/>
      <c r="BT29" s="756"/>
      <c r="BU29" s="756"/>
      <c r="BV29" s="756"/>
      <c r="BW29" s="756"/>
      <c r="BX29" s="756"/>
      <c r="BY29" s="756"/>
      <c r="BZ29" s="756"/>
      <c r="CA29" s="756"/>
      <c r="CB29" s="756"/>
      <c r="CC29" s="756"/>
      <c r="CD29" s="756"/>
      <c r="CE29" s="756"/>
      <c r="CF29" s="756"/>
      <c r="CG29" s="757"/>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53"/>
      <c r="DX29" s="753"/>
      <c r="DY29" s="753"/>
      <c r="DZ29" s="754"/>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589</v>
      </c>
      <c r="R30" s="745"/>
      <c r="S30" s="745"/>
      <c r="T30" s="745"/>
      <c r="U30" s="745"/>
      <c r="V30" s="745">
        <v>580</v>
      </c>
      <c r="W30" s="745"/>
      <c r="X30" s="745"/>
      <c r="Y30" s="745"/>
      <c r="Z30" s="745"/>
      <c r="AA30" s="745">
        <v>9</v>
      </c>
      <c r="AB30" s="745"/>
      <c r="AC30" s="745"/>
      <c r="AD30" s="745"/>
      <c r="AE30" s="746"/>
      <c r="AF30" s="747">
        <v>9</v>
      </c>
      <c r="AG30" s="748"/>
      <c r="AH30" s="748"/>
      <c r="AI30" s="748"/>
      <c r="AJ30" s="749"/>
      <c r="AK30" s="816">
        <v>231</v>
      </c>
      <c r="AL30" s="817"/>
      <c r="AM30" s="817"/>
      <c r="AN30" s="817"/>
      <c r="AO30" s="817"/>
      <c r="AP30" s="817" t="s">
        <v>539</v>
      </c>
      <c r="AQ30" s="817"/>
      <c r="AR30" s="817"/>
      <c r="AS30" s="817"/>
      <c r="AT30" s="817"/>
      <c r="AU30" s="817" t="s">
        <v>539</v>
      </c>
      <c r="AV30" s="817"/>
      <c r="AW30" s="817"/>
      <c r="AX30" s="817"/>
      <c r="AY30" s="817"/>
      <c r="AZ30" s="818" t="s">
        <v>570</v>
      </c>
      <c r="BA30" s="818"/>
      <c r="BB30" s="818"/>
      <c r="BC30" s="818"/>
      <c r="BD30" s="818"/>
      <c r="BE30" s="814"/>
      <c r="BF30" s="814"/>
      <c r="BG30" s="814"/>
      <c r="BH30" s="814"/>
      <c r="BI30" s="815"/>
      <c r="BJ30" s="203"/>
      <c r="BK30" s="203"/>
      <c r="BL30" s="203"/>
      <c r="BM30" s="203"/>
      <c r="BN30" s="203"/>
      <c r="BO30" s="216"/>
      <c r="BP30" s="216"/>
      <c r="BQ30" s="213">
        <v>24</v>
      </c>
      <c r="BR30" s="214"/>
      <c r="BS30" s="755"/>
      <c r="BT30" s="756"/>
      <c r="BU30" s="756"/>
      <c r="BV30" s="756"/>
      <c r="BW30" s="756"/>
      <c r="BX30" s="756"/>
      <c r="BY30" s="756"/>
      <c r="BZ30" s="756"/>
      <c r="CA30" s="756"/>
      <c r="CB30" s="756"/>
      <c r="CC30" s="756"/>
      <c r="CD30" s="756"/>
      <c r="CE30" s="756"/>
      <c r="CF30" s="756"/>
      <c r="CG30" s="757"/>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53"/>
      <c r="DX30" s="753"/>
      <c r="DY30" s="753"/>
      <c r="DZ30" s="754"/>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5282</v>
      </c>
      <c r="R31" s="745"/>
      <c r="S31" s="745"/>
      <c r="T31" s="745"/>
      <c r="U31" s="745"/>
      <c r="V31" s="745">
        <v>5278</v>
      </c>
      <c r="W31" s="745"/>
      <c r="X31" s="745"/>
      <c r="Y31" s="745"/>
      <c r="Z31" s="745"/>
      <c r="AA31" s="745">
        <v>4</v>
      </c>
      <c r="AB31" s="745"/>
      <c r="AC31" s="745"/>
      <c r="AD31" s="745"/>
      <c r="AE31" s="746"/>
      <c r="AF31" s="747">
        <v>4</v>
      </c>
      <c r="AG31" s="748"/>
      <c r="AH31" s="748"/>
      <c r="AI31" s="748"/>
      <c r="AJ31" s="749"/>
      <c r="AK31" s="816">
        <v>775</v>
      </c>
      <c r="AL31" s="817"/>
      <c r="AM31" s="817"/>
      <c r="AN31" s="817"/>
      <c r="AO31" s="817"/>
      <c r="AP31" s="817" t="s">
        <v>539</v>
      </c>
      <c r="AQ31" s="817"/>
      <c r="AR31" s="817"/>
      <c r="AS31" s="817"/>
      <c r="AT31" s="817"/>
      <c r="AU31" s="817" t="s">
        <v>539</v>
      </c>
      <c r="AV31" s="817"/>
      <c r="AW31" s="817"/>
      <c r="AX31" s="817"/>
      <c r="AY31" s="817"/>
      <c r="AZ31" s="818" t="s">
        <v>571</v>
      </c>
      <c r="BA31" s="818"/>
      <c r="BB31" s="818"/>
      <c r="BC31" s="818"/>
      <c r="BD31" s="818"/>
      <c r="BE31" s="814"/>
      <c r="BF31" s="814"/>
      <c r="BG31" s="814"/>
      <c r="BH31" s="814"/>
      <c r="BI31" s="815"/>
      <c r="BJ31" s="203"/>
      <c r="BK31" s="203"/>
      <c r="BL31" s="203"/>
      <c r="BM31" s="203"/>
      <c r="BN31" s="203"/>
      <c r="BO31" s="216"/>
      <c r="BP31" s="216"/>
      <c r="BQ31" s="213">
        <v>25</v>
      </c>
      <c r="BR31" s="214"/>
      <c r="BS31" s="755"/>
      <c r="BT31" s="756"/>
      <c r="BU31" s="756"/>
      <c r="BV31" s="756"/>
      <c r="BW31" s="756"/>
      <c r="BX31" s="756"/>
      <c r="BY31" s="756"/>
      <c r="BZ31" s="756"/>
      <c r="CA31" s="756"/>
      <c r="CB31" s="756"/>
      <c r="CC31" s="756"/>
      <c r="CD31" s="756"/>
      <c r="CE31" s="756"/>
      <c r="CF31" s="756"/>
      <c r="CG31" s="757"/>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53"/>
      <c r="DX31" s="753"/>
      <c r="DY31" s="753"/>
      <c r="DZ31" s="754"/>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576</v>
      </c>
      <c r="R32" s="745"/>
      <c r="S32" s="745"/>
      <c r="T32" s="745"/>
      <c r="U32" s="745"/>
      <c r="V32" s="745">
        <v>537</v>
      </c>
      <c r="W32" s="745"/>
      <c r="X32" s="745"/>
      <c r="Y32" s="745"/>
      <c r="Z32" s="745"/>
      <c r="AA32" s="745">
        <v>39</v>
      </c>
      <c r="AB32" s="745"/>
      <c r="AC32" s="745"/>
      <c r="AD32" s="745"/>
      <c r="AE32" s="746"/>
      <c r="AF32" s="747">
        <v>796</v>
      </c>
      <c r="AG32" s="748"/>
      <c r="AH32" s="748"/>
      <c r="AI32" s="748"/>
      <c r="AJ32" s="749"/>
      <c r="AK32" s="816">
        <v>6</v>
      </c>
      <c r="AL32" s="817"/>
      <c r="AM32" s="817"/>
      <c r="AN32" s="817"/>
      <c r="AO32" s="817"/>
      <c r="AP32" s="819">
        <v>1358</v>
      </c>
      <c r="AQ32" s="820"/>
      <c r="AR32" s="820"/>
      <c r="AS32" s="820"/>
      <c r="AT32" s="816"/>
      <c r="AU32" s="817">
        <v>169</v>
      </c>
      <c r="AV32" s="817"/>
      <c r="AW32" s="817"/>
      <c r="AX32" s="817"/>
      <c r="AY32" s="817"/>
      <c r="AZ32" s="818" t="s">
        <v>539</v>
      </c>
      <c r="BA32" s="818"/>
      <c r="BB32" s="818"/>
      <c r="BC32" s="818"/>
      <c r="BD32" s="818"/>
      <c r="BE32" s="814" t="s">
        <v>387</v>
      </c>
      <c r="BF32" s="814"/>
      <c r="BG32" s="814"/>
      <c r="BH32" s="814"/>
      <c r="BI32" s="815"/>
      <c r="BJ32" s="203"/>
      <c r="BK32" s="203"/>
      <c r="BL32" s="203"/>
      <c r="BM32" s="203"/>
      <c r="BN32" s="203"/>
      <c r="BO32" s="216"/>
      <c r="BP32" s="216"/>
      <c r="BQ32" s="213">
        <v>26</v>
      </c>
      <c r="BR32" s="214"/>
      <c r="BS32" s="755"/>
      <c r="BT32" s="756"/>
      <c r="BU32" s="756"/>
      <c r="BV32" s="756"/>
      <c r="BW32" s="756"/>
      <c r="BX32" s="756"/>
      <c r="BY32" s="756"/>
      <c r="BZ32" s="756"/>
      <c r="CA32" s="756"/>
      <c r="CB32" s="756"/>
      <c r="CC32" s="756"/>
      <c r="CD32" s="756"/>
      <c r="CE32" s="756"/>
      <c r="CF32" s="756"/>
      <c r="CG32" s="757"/>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53"/>
      <c r="DX32" s="753"/>
      <c r="DY32" s="753"/>
      <c r="DZ32" s="754"/>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2937</v>
      </c>
      <c r="R33" s="745"/>
      <c r="S33" s="745"/>
      <c r="T33" s="745"/>
      <c r="U33" s="745"/>
      <c r="V33" s="745">
        <v>2979</v>
      </c>
      <c r="W33" s="745"/>
      <c r="X33" s="745"/>
      <c r="Y33" s="745"/>
      <c r="Z33" s="745"/>
      <c r="AA33" s="745">
        <v>-42</v>
      </c>
      <c r="AB33" s="745"/>
      <c r="AC33" s="745"/>
      <c r="AD33" s="745"/>
      <c r="AE33" s="746"/>
      <c r="AF33" s="747">
        <v>2319</v>
      </c>
      <c r="AG33" s="748"/>
      <c r="AH33" s="748"/>
      <c r="AI33" s="748"/>
      <c r="AJ33" s="749"/>
      <c r="AK33" s="816">
        <v>173</v>
      </c>
      <c r="AL33" s="817"/>
      <c r="AM33" s="817"/>
      <c r="AN33" s="817"/>
      <c r="AO33" s="817"/>
      <c r="AP33" s="819">
        <v>4081</v>
      </c>
      <c r="AQ33" s="820"/>
      <c r="AR33" s="820"/>
      <c r="AS33" s="820"/>
      <c r="AT33" s="816"/>
      <c r="AU33" s="817">
        <v>789</v>
      </c>
      <c r="AV33" s="817"/>
      <c r="AW33" s="817"/>
      <c r="AX33" s="817"/>
      <c r="AY33" s="817"/>
      <c r="AZ33" s="818" t="s">
        <v>539</v>
      </c>
      <c r="BA33" s="818"/>
      <c r="BB33" s="818"/>
      <c r="BC33" s="818"/>
      <c r="BD33" s="818"/>
      <c r="BE33" s="814" t="s">
        <v>387</v>
      </c>
      <c r="BF33" s="814"/>
      <c r="BG33" s="814"/>
      <c r="BH33" s="814"/>
      <c r="BI33" s="815"/>
      <c r="BJ33" s="203"/>
      <c r="BK33" s="203"/>
      <c r="BL33" s="203"/>
      <c r="BM33" s="203"/>
      <c r="BN33" s="203"/>
      <c r="BO33" s="216"/>
      <c r="BP33" s="216"/>
      <c r="BQ33" s="213">
        <v>27</v>
      </c>
      <c r="BR33" s="214"/>
      <c r="BS33" s="755"/>
      <c r="BT33" s="756"/>
      <c r="BU33" s="756"/>
      <c r="BV33" s="756"/>
      <c r="BW33" s="756"/>
      <c r="BX33" s="756"/>
      <c r="BY33" s="756"/>
      <c r="BZ33" s="756"/>
      <c r="CA33" s="756"/>
      <c r="CB33" s="756"/>
      <c r="CC33" s="756"/>
      <c r="CD33" s="756"/>
      <c r="CE33" s="756"/>
      <c r="CF33" s="756"/>
      <c r="CG33" s="757"/>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53"/>
      <c r="DX33" s="753"/>
      <c r="DY33" s="753"/>
      <c r="DZ33" s="754"/>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442</v>
      </c>
      <c r="R34" s="745"/>
      <c r="S34" s="745"/>
      <c r="T34" s="745"/>
      <c r="U34" s="745"/>
      <c r="V34" s="745">
        <v>452</v>
      </c>
      <c r="W34" s="745"/>
      <c r="X34" s="745"/>
      <c r="Y34" s="745"/>
      <c r="Z34" s="745"/>
      <c r="AA34" s="745">
        <v>-10</v>
      </c>
      <c r="AB34" s="745"/>
      <c r="AC34" s="745"/>
      <c r="AD34" s="745"/>
      <c r="AE34" s="746"/>
      <c r="AF34" s="747">
        <v>108</v>
      </c>
      <c r="AG34" s="748"/>
      <c r="AH34" s="748"/>
      <c r="AI34" s="748"/>
      <c r="AJ34" s="749"/>
      <c r="AK34" s="816">
        <v>19</v>
      </c>
      <c r="AL34" s="817"/>
      <c r="AM34" s="817"/>
      <c r="AN34" s="817"/>
      <c r="AO34" s="817"/>
      <c r="AP34" s="819">
        <v>526</v>
      </c>
      <c r="AQ34" s="820"/>
      <c r="AR34" s="820"/>
      <c r="AS34" s="820"/>
      <c r="AT34" s="816"/>
      <c r="AU34" s="817">
        <v>102</v>
      </c>
      <c r="AV34" s="817"/>
      <c r="AW34" s="817"/>
      <c r="AX34" s="817"/>
      <c r="AY34" s="817"/>
      <c r="AZ34" s="818" t="s">
        <v>539</v>
      </c>
      <c r="BA34" s="818"/>
      <c r="BB34" s="818"/>
      <c r="BC34" s="818"/>
      <c r="BD34" s="818"/>
      <c r="BE34" s="814" t="s">
        <v>387</v>
      </c>
      <c r="BF34" s="814"/>
      <c r="BG34" s="814"/>
      <c r="BH34" s="814"/>
      <c r="BI34" s="815"/>
      <c r="BJ34" s="203"/>
      <c r="BK34" s="203"/>
      <c r="BL34" s="203"/>
      <c r="BM34" s="203"/>
      <c r="BN34" s="203"/>
      <c r="BO34" s="216"/>
      <c r="BP34" s="216"/>
      <c r="BQ34" s="213">
        <v>28</v>
      </c>
      <c r="BR34" s="214"/>
      <c r="BS34" s="755"/>
      <c r="BT34" s="756"/>
      <c r="BU34" s="756"/>
      <c r="BV34" s="756"/>
      <c r="BW34" s="756"/>
      <c r="BX34" s="756"/>
      <c r="BY34" s="756"/>
      <c r="BZ34" s="756"/>
      <c r="CA34" s="756"/>
      <c r="CB34" s="756"/>
      <c r="CC34" s="756"/>
      <c r="CD34" s="756"/>
      <c r="CE34" s="756"/>
      <c r="CF34" s="756"/>
      <c r="CG34" s="757"/>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53"/>
      <c r="DX34" s="753"/>
      <c r="DY34" s="753"/>
      <c r="DZ34" s="754"/>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261</v>
      </c>
      <c r="R35" s="745"/>
      <c r="S35" s="745"/>
      <c r="T35" s="745"/>
      <c r="U35" s="745"/>
      <c r="V35" s="745">
        <v>222</v>
      </c>
      <c r="W35" s="745"/>
      <c r="X35" s="745"/>
      <c r="Y35" s="745"/>
      <c r="Z35" s="745"/>
      <c r="AA35" s="745">
        <v>39</v>
      </c>
      <c r="AB35" s="745"/>
      <c r="AC35" s="745"/>
      <c r="AD35" s="745"/>
      <c r="AE35" s="746"/>
      <c r="AF35" s="747">
        <v>39</v>
      </c>
      <c r="AG35" s="748"/>
      <c r="AH35" s="748"/>
      <c r="AI35" s="748"/>
      <c r="AJ35" s="749"/>
      <c r="AK35" s="816">
        <v>75</v>
      </c>
      <c r="AL35" s="817"/>
      <c r="AM35" s="817"/>
      <c r="AN35" s="817"/>
      <c r="AO35" s="817"/>
      <c r="AP35" s="819">
        <v>605</v>
      </c>
      <c r="AQ35" s="820"/>
      <c r="AR35" s="820"/>
      <c r="AS35" s="820"/>
      <c r="AT35" s="816"/>
      <c r="AU35" s="817">
        <v>386</v>
      </c>
      <c r="AV35" s="817"/>
      <c r="AW35" s="817"/>
      <c r="AX35" s="817"/>
      <c r="AY35" s="817"/>
      <c r="AZ35" s="818" t="s">
        <v>539</v>
      </c>
      <c r="BA35" s="818"/>
      <c r="BB35" s="818"/>
      <c r="BC35" s="818"/>
      <c r="BD35" s="818"/>
      <c r="BE35" s="814" t="s">
        <v>391</v>
      </c>
      <c r="BF35" s="814"/>
      <c r="BG35" s="814"/>
      <c r="BH35" s="814"/>
      <c r="BI35" s="815"/>
      <c r="BJ35" s="203"/>
      <c r="BK35" s="203"/>
      <c r="BL35" s="203"/>
      <c r="BM35" s="203"/>
      <c r="BN35" s="203"/>
      <c r="BO35" s="216"/>
      <c r="BP35" s="216"/>
      <c r="BQ35" s="213">
        <v>29</v>
      </c>
      <c r="BR35" s="214"/>
      <c r="BS35" s="755"/>
      <c r="BT35" s="756"/>
      <c r="BU35" s="756"/>
      <c r="BV35" s="756"/>
      <c r="BW35" s="756"/>
      <c r="BX35" s="756"/>
      <c r="BY35" s="756"/>
      <c r="BZ35" s="756"/>
      <c r="CA35" s="756"/>
      <c r="CB35" s="756"/>
      <c r="CC35" s="756"/>
      <c r="CD35" s="756"/>
      <c r="CE35" s="756"/>
      <c r="CF35" s="756"/>
      <c r="CG35" s="757"/>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53"/>
      <c r="DX35" s="753"/>
      <c r="DY35" s="753"/>
      <c r="DZ35" s="754"/>
      <c r="EA35" s="197"/>
    </row>
    <row r="36" spans="1:131" s="198" customFormat="1" ht="26.25" customHeight="1">
      <c r="A36" s="217">
        <v>9</v>
      </c>
      <c r="B36" s="741" t="s">
        <v>392</v>
      </c>
      <c r="C36" s="742"/>
      <c r="D36" s="742"/>
      <c r="E36" s="742"/>
      <c r="F36" s="742"/>
      <c r="G36" s="742"/>
      <c r="H36" s="742"/>
      <c r="I36" s="742"/>
      <c r="J36" s="742"/>
      <c r="K36" s="742"/>
      <c r="L36" s="742"/>
      <c r="M36" s="742"/>
      <c r="N36" s="742"/>
      <c r="O36" s="742"/>
      <c r="P36" s="743"/>
      <c r="Q36" s="744">
        <v>409</v>
      </c>
      <c r="R36" s="745"/>
      <c r="S36" s="745"/>
      <c r="T36" s="745"/>
      <c r="U36" s="745"/>
      <c r="V36" s="745">
        <v>408</v>
      </c>
      <c r="W36" s="745"/>
      <c r="X36" s="745"/>
      <c r="Y36" s="745"/>
      <c r="Z36" s="745"/>
      <c r="AA36" s="745">
        <v>1</v>
      </c>
      <c r="AB36" s="745"/>
      <c r="AC36" s="745"/>
      <c r="AD36" s="745"/>
      <c r="AE36" s="746"/>
      <c r="AF36" s="747">
        <v>1</v>
      </c>
      <c r="AG36" s="748"/>
      <c r="AH36" s="748"/>
      <c r="AI36" s="748"/>
      <c r="AJ36" s="749"/>
      <c r="AK36" s="816">
        <v>310</v>
      </c>
      <c r="AL36" s="817"/>
      <c r="AM36" s="817"/>
      <c r="AN36" s="817"/>
      <c r="AO36" s="817"/>
      <c r="AP36" s="819">
        <v>2727</v>
      </c>
      <c r="AQ36" s="820"/>
      <c r="AR36" s="820"/>
      <c r="AS36" s="820"/>
      <c r="AT36" s="816"/>
      <c r="AU36" s="817">
        <v>2185</v>
      </c>
      <c r="AV36" s="817"/>
      <c r="AW36" s="817"/>
      <c r="AX36" s="817"/>
      <c r="AY36" s="817"/>
      <c r="AZ36" s="818" t="s">
        <v>539</v>
      </c>
      <c r="BA36" s="818"/>
      <c r="BB36" s="818"/>
      <c r="BC36" s="818"/>
      <c r="BD36" s="818"/>
      <c r="BE36" s="814" t="s">
        <v>391</v>
      </c>
      <c r="BF36" s="814"/>
      <c r="BG36" s="814"/>
      <c r="BH36" s="814"/>
      <c r="BI36" s="815"/>
      <c r="BJ36" s="203"/>
      <c r="BK36" s="203"/>
      <c r="BL36" s="203"/>
      <c r="BM36" s="203"/>
      <c r="BN36" s="203"/>
      <c r="BO36" s="216"/>
      <c r="BP36" s="216"/>
      <c r="BQ36" s="213">
        <v>30</v>
      </c>
      <c r="BR36" s="214"/>
      <c r="BS36" s="755"/>
      <c r="BT36" s="756"/>
      <c r="BU36" s="756"/>
      <c r="BV36" s="756"/>
      <c r="BW36" s="756"/>
      <c r="BX36" s="756"/>
      <c r="BY36" s="756"/>
      <c r="BZ36" s="756"/>
      <c r="CA36" s="756"/>
      <c r="CB36" s="756"/>
      <c r="CC36" s="756"/>
      <c r="CD36" s="756"/>
      <c r="CE36" s="756"/>
      <c r="CF36" s="756"/>
      <c r="CG36" s="757"/>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53"/>
      <c r="DX36" s="753"/>
      <c r="DY36" s="753"/>
      <c r="DZ36" s="754"/>
      <c r="EA36" s="197"/>
    </row>
    <row r="37" spans="1:131" s="198" customFormat="1" ht="26.25" customHeight="1">
      <c r="A37" s="217">
        <v>10</v>
      </c>
      <c r="B37" s="741" t="s">
        <v>393</v>
      </c>
      <c r="C37" s="742"/>
      <c r="D37" s="742"/>
      <c r="E37" s="742"/>
      <c r="F37" s="742"/>
      <c r="G37" s="742"/>
      <c r="H37" s="742"/>
      <c r="I37" s="742"/>
      <c r="J37" s="742"/>
      <c r="K37" s="742"/>
      <c r="L37" s="742"/>
      <c r="M37" s="742"/>
      <c r="N37" s="742"/>
      <c r="O37" s="742"/>
      <c r="P37" s="743"/>
      <c r="Q37" s="744">
        <v>982</v>
      </c>
      <c r="R37" s="745"/>
      <c r="S37" s="745"/>
      <c r="T37" s="745"/>
      <c r="U37" s="745"/>
      <c r="V37" s="745">
        <v>981</v>
      </c>
      <c r="W37" s="745"/>
      <c r="X37" s="745"/>
      <c r="Y37" s="745"/>
      <c r="Z37" s="745"/>
      <c r="AA37" s="745">
        <v>1</v>
      </c>
      <c r="AB37" s="745"/>
      <c r="AC37" s="745"/>
      <c r="AD37" s="745"/>
      <c r="AE37" s="746"/>
      <c r="AF37" s="747">
        <v>1</v>
      </c>
      <c r="AG37" s="748"/>
      <c r="AH37" s="748"/>
      <c r="AI37" s="748"/>
      <c r="AJ37" s="749"/>
      <c r="AK37" s="816">
        <v>396</v>
      </c>
      <c r="AL37" s="817"/>
      <c r="AM37" s="817"/>
      <c r="AN37" s="817"/>
      <c r="AO37" s="817"/>
      <c r="AP37" s="819">
        <v>3907</v>
      </c>
      <c r="AQ37" s="820"/>
      <c r="AR37" s="820"/>
      <c r="AS37" s="820"/>
      <c r="AT37" s="816"/>
      <c r="AU37" s="817">
        <v>3490</v>
      </c>
      <c r="AV37" s="817"/>
      <c r="AW37" s="817"/>
      <c r="AX37" s="817"/>
      <c r="AY37" s="817"/>
      <c r="AZ37" s="818" t="s">
        <v>539</v>
      </c>
      <c r="BA37" s="818"/>
      <c r="BB37" s="818"/>
      <c r="BC37" s="818"/>
      <c r="BD37" s="818"/>
      <c r="BE37" s="814" t="s">
        <v>391</v>
      </c>
      <c r="BF37" s="814"/>
      <c r="BG37" s="814"/>
      <c r="BH37" s="814"/>
      <c r="BI37" s="815"/>
      <c r="BJ37" s="203"/>
      <c r="BK37" s="203"/>
      <c r="BL37" s="203"/>
      <c r="BM37" s="203"/>
      <c r="BN37" s="203"/>
      <c r="BO37" s="216"/>
      <c r="BP37" s="216"/>
      <c r="BQ37" s="213">
        <v>31</v>
      </c>
      <c r="BR37" s="214"/>
      <c r="BS37" s="755"/>
      <c r="BT37" s="756"/>
      <c r="BU37" s="756"/>
      <c r="BV37" s="756"/>
      <c r="BW37" s="756"/>
      <c r="BX37" s="756"/>
      <c r="BY37" s="756"/>
      <c r="BZ37" s="756"/>
      <c r="CA37" s="756"/>
      <c r="CB37" s="756"/>
      <c r="CC37" s="756"/>
      <c r="CD37" s="756"/>
      <c r="CE37" s="756"/>
      <c r="CF37" s="756"/>
      <c r="CG37" s="757"/>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53"/>
      <c r="DX37" s="753"/>
      <c r="DY37" s="753"/>
      <c r="DZ37" s="754"/>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5"/>
      <c r="BT38" s="756"/>
      <c r="BU38" s="756"/>
      <c r="BV38" s="756"/>
      <c r="BW38" s="756"/>
      <c r="BX38" s="756"/>
      <c r="BY38" s="756"/>
      <c r="BZ38" s="756"/>
      <c r="CA38" s="756"/>
      <c r="CB38" s="756"/>
      <c r="CC38" s="756"/>
      <c r="CD38" s="756"/>
      <c r="CE38" s="756"/>
      <c r="CF38" s="756"/>
      <c r="CG38" s="757"/>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53"/>
      <c r="DX38" s="753"/>
      <c r="DY38" s="753"/>
      <c r="DZ38" s="754"/>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5"/>
      <c r="BT39" s="756"/>
      <c r="BU39" s="756"/>
      <c r="BV39" s="756"/>
      <c r="BW39" s="756"/>
      <c r="BX39" s="756"/>
      <c r="BY39" s="756"/>
      <c r="BZ39" s="756"/>
      <c r="CA39" s="756"/>
      <c r="CB39" s="756"/>
      <c r="CC39" s="756"/>
      <c r="CD39" s="756"/>
      <c r="CE39" s="756"/>
      <c r="CF39" s="756"/>
      <c r="CG39" s="757"/>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53"/>
      <c r="DX39" s="753"/>
      <c r="DY39" s="753"/>
      <c r="DZ39" s="754"/>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5"/>
      <c r="BT40" s="756"/>
      <c r="BU40" s="756"/>
      <c r="BV40" s="756"/>
      <c r="BW40" s="756"/>
      <c r="BX40" s="756"/>
      <c r="BY40" s="756"/>
      <c r="BZ40" s="756"/>
      <c r="CA40" s="756"/>
      <c r="CB40" s="756"/>
      <c r="CC40" s="756"/>
      <c r="CD40" s="756"/>
      <c r="CE40" s="756"/>
      <c r="CF40" s="756"/>
      <c r="CG40" s="757"/>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53"/>
      <c r="DX40" s="753"/>
      <c r="DY40" s="753"/>
      <c r="DZ40" s="754"/>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5"/>
      <c r="BT41" s="756"/>
      <c r="BU41" s="756"/>
      <c r="BV41" s="756"/>
      <c r="BW41" s="756"/>
      <c r="BX41" s="756"/>
      <c r="BY41" s="756"/>
      <c r="BZ41" s="756"/>
      <c r="CA41" s="756"/>
      <c r="CB41" s="756"/>
      <c r="CC41" s="756"/>
      <c r="CD41" s="756"/>
      <c r="CE41" s="756"/>
      <c r="CF41" s="756"/>
      <c r="CG41" s="757"/>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53"/>
      <c r="DX41" s="753"/>
      <c r="DY41" s="753"/>
      <c r="DZ41" s="754"/>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5"/>
      <c r="BT42" s="756"/>
      <c r="BU42" s="756"/>
      <c r="BV42" s="756"/>
      <c r="BW42" s="756"/>
      <c r="BX42" s="756"/>
      <c r="BY42" s="756"/>
      <c r="BZ42" s="756"/>
      <c r="CA42" s="756"/>
      <c r="CB42" s="756"/>
      <c r="CC42" s="756"/>
      <c r="CD42" s="756"/>
      <c r="CE42" s="756"/>
      <c r="CF42" s="756"/>
      <c r="CG42" s="757"/>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53"/>
      <c r="DX42" s="753"/>
      <c r="DY42" s="753"/>
      <c r="DZ42" s="754"/>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5"/>
      <c r="BT43" s="756"/>
      <c r="BU43" s="756"/>
      <c r="BV43" s="756"/>
      <c r="BW43" s="756"/>
      <c r="BX43" s="756"/>
      <c r="BY43" s="756"/>
      <c r="BZ43" s="756"/>
      <c r="CA43" s="756"/>
      <c r="CB43" s="756"/>
      <c r="CC43" s="756"/>
      <c r="CD43" s="756"/>
      <c r="CE43" s="756"/>
      <c r="CF43" s="756"/>
      <c r="CG43" s="757"/>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53"/>
      <c r="DX43" s="753"/>
      <c r="DY43" s="753"/>
      <c r="DZ43" s="754"/>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5"/>
      <c r="BT44" s="756"/>
      <c r="BU44" s="756"/>
      <c r="BV44" s="756"/>
      <c r="BW44" s="756"/>
      <c r="BX44" s="756"/>
      <c r="BY44" s="756"/>
      <c r="BZ44" s="756"/>
      <c r="CA44" s="756"/>
      <c r="CB44" s="756"/>
      <c r="CC44" s="756"/>
      <c r="CD44" s="756"/>
      <c r="CE44" s="756"/>
      <c r="CF44" s="756"/>
      <c r="CG44" s="757"/>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53"/>
      <c r="DX44" s="753"/>
      <c r="DY44" s="753"/>
      <c r="DZ44" s="754"/>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5"/>
      <c r="BT45" s="756"/>
      <c r="BU45" s="756"/>
      <c r="BV45" s="756"/>
      <c r="BW45" s="756"/>
      <c r="BX45" s="756"/>
      <c r="BY45" s="756"/>
      <c r="BZ45" s="756"/>
      <c r="CA45" s="756"/>
      <c r="CB45" s="756"/>
      <c r="CC45" s="756"/>
      <c r="CD45" s="756"/>
      <c r="CE45" s="756"/>
      <c r="CF45" s="756"/>
      <c r="CG45" s="757"/>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53"/>
      <c r="DX45" s="753"/>
      <c r="DY45" s="753"/>
      <c r="DZ45" s="754"/>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5"/>
      <c r="BT46" s="756"/>
      <c r="BU46" s="756"/>
      <c r="BV46" s="756"/>
      <c r="BW46" s="756"/>
      <c r="BX46" s="756"/>
      <c r="BY46" s="756"/>
      <c r="BZ46" s="756"/>
      <c r="CA46" s="756"/>
      <c r="CB46" s="756"/>
      <c r="CC46" s="756"/>
      <c r="CD46" s="756"/>
      <c r="CE46" s="756"/>
      <c r="CF46" s="756"/>
      <c r="CG46" s="757"/>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53"/>
      <c r="DX46" s="753"/>
      <c r="DY46" s="753"/>
      <c r="DZ46" s="754"/>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5"/>
      <c r="BT47" s="756"/>
      <c r="BU47" s="756"/>
      <c r="BV47" s="756"/>
      <c r="BW47" s="756"/>
      <c r="BX47" s="756"/>
      <c r="BY47" s="756"/>
      <c r="BZ47" s="756"/>
      <c r="CA47" s="756"/>
      <c r="CB47" s="756"/>
      <c r="CC47" s="756"/>
      <c r="CD47" s="756"/>
      <c r="CE47" s="756"/>
      <c r="CF47" s="756"/>
      <c r="CG47" s="757"/>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53"/>
      <c r="DX47" s="753"/>
      <c r="DY47" s="753"/>
      <c r="DZ47" s="754"/>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5"/>
      <c r="BT48" s="756"/>
      <c r="BU48" s="756"/>
      <c r="BV48" s="756"/>
      <c r="BW48" s="756"/>
      <c r="BX48" s="756"/>
      <c r="BY48" s="756"/>
      <c r="BZ48" s="756"/>
      <c r="CA48" s="756"/>
      <c r="CB48" s="756"/>
      <c r="CC48" s="756"/>
      <c r="CD48" s="756"/>
      <c r="CE48" s="756"/>
      <c r="CF48" s="756"/>
      <c r="CG48" s="757"/>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53"/>
      <c r="DX48" s="753"/>
      <c r="DY48" s="753"/>
      <c r="DZ48" s="754"/>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5"/>
      <c r="BT49" s="756"/>
      <c r="BU49" s="756"/>
      <c r="BV49" s="756"/>
      <c r="BW49" s="756"/>
      <c r="BX49" s="756"/>
      <c r="BY49" s="756"/>
      <c r="BZ49" s="756"/>
      <c r="CA49" s="756"/>
      <c r="CB49" s="756"/>
      <c r="CC49" s="756"/>
      <c r="CD49" s="756"/>
      <c r="CE49" s="756"/>
      <c r="CF49" s="756"/>
      <c r="CG49" s="757"/>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53"/>
      <c r="DX49" s="753"/>
      <c r="DY49" s="753"/>
      <c r="DZ49" s="754"/>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4"/>
      <c r="BF50" s="814"/>
      <c r="BG50" s="814"/>
      <c r="BH50" s="814"/>
      <c r="BI50" s="815"/>
      <c r="BJ50" s="203"/>
      <c r="BK50" s="203"/>
      <c r="BL50" s="203"/>
      <c r="BM50" s="203"/>
      <c r="BN50" s="203"/>
      <c r="BO50" s="216"/>
      <c r="BP50" s="216"/>
      <c r="BQ50" s="213">
        <v>44</v>
      </c>
      <c r="BR50" s="214"/>
      <c r="BS50" s="755"/>
      <c r="BT50" s="756"/>
      <c r="BU50" s="756"/>
      <c r="BV50" s="756"/>
      <c r="BW50" s="756"/>
      <c r="BX50" s="756"/>
      <c r="BY50" s="756"/>
      <c r="BZ50" s="756"/>
      <c r="CA50" s="756"/>
      <c r="CB50" s="756"/>
      <c r="CC50" s="756"/>
      <c r="CD50" s="756"/>
      <c r="CE50" s="756"/>
      <c r="CF50" s="756"/>
      <c r="CG50" s="757"/>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53"/>
      <c r="DX50" s="753"/>
      <c r="DY50" s="753"/>
      <c r="DZ50" s="754"/>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4"/>
      <c r="BF51" s="814"/>
      <c r="BG51" s="814"/>
      <c r="BH51" s="814"/>
      <c r="BI51" s="815"/>
      <c r="BJ51" s="203"/>
      <c r="BK51" s="203"/>
      <c r="BL51" s="203"/>
      <c r="BM51" s="203"/>
      <c r="BN51" s="203"/>
      <c r="BO51" s="216"/>
      <c r="BP51" s="216"/>
      <c r="BQ51" s="213">
        <v>45</v>
      </c>
      <c r="BR51" s="214"/>
      <c r="BS51" s="755"/>
      <c r="BT51" s="756"/>
      <c r="BU51" s="756"/>
      <c r="BV51" s="756"/>
      <c r="BW51" s="756"/>
      <c r="BX51" s="756"/>
      <c r="BY51" s="756"/>
      <c r="BZ51" s="756"/>
      <c r="CA51" s="756"/>
      <c r="CB51" s="756"/>
      <c r="CC51" s="756"/>
      <c r="CD51" s="756"/>
      <c r="CE51" s="756"/>
      <c r="CF51" s="756"/>
      <c r="CG51" s="757"/>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53"/>
      <c r="DX51" s="753"/>
      <c r="DY51" s="753"/>
      <c r="DZ51" s="754"/>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4"/>
      <c r="BF52" s="814"/>
      <c r="BG52" s="814"/>
      <c r="BH52" s="814"/>
      <c r="BI52" s="815"/>
      <c r="BJ52" s="203"/>
      <c r="BK52" s="203"/>
      <c r="BL52" s="203"/>
      <c r="BM52" s="203"/>
      <c r="BN52" s="203"/>
      <c r="BO52" s="216"/>
      <c r="BP52" s="216"/>
      <c r="BQ52" s="213">
        <v>46</v>
      </c>
      <c r="BR52" s="214"/>
      <c r="BS52" s="755"/>
      <c r="BT52" s="756"/>
      <c r="BU52" s="756"/>
      <c r="BV52" s="756"/>
      <c r="BW52" s="756"/>
      <c r="BX52" s="756"/>
      <c r="BY52" s="756"/>
      <c r="BZ52" s="756"/>
      <c r="CA52" s="756"/>
      <c r="CB52" s="756"/>
      <c r="CC52" s="756"/>
      <c r="CD52" s="756"/>
      <c r="CE52" s="756"/>
      <c r="CF52" s="756"/>
      <c r="CG52" s="757"/>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53"/>
      <c r="DX52" s="753"/>
      <c r="DY52" s="753"/>
      <c r="DZ52" s="754"/>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4"/>
      <c r="BF53" s="814"/>
      <c r="BG53" s="814"/>
      <c r="BH53" s="814"/>
      <c r="BI53" s="815"/>
      <c r="BJ53" s="203"/>
      <c r="BK53" s="203"/>
      <c r="BL53" s="203"/>
      <c r="BM53" s="203"/>
      <c r="BN53" s="203"/>
      <c r="BO53" s="216"/>
      <c r="BP53" s="216"/>
      <c r="BQ53" s="213">
        <v>47</v>
      </c>
      <c r="BR53" s="214"/>
      <c r="BS53" s="755"/>
      <c r="BT53" s="756"/>
      <c r="BU53" s="756"/>
      <c r="BV53" s="756"/>
      <c r="BW53" s="756"/>
      <c r="BX53" s="756"/>
      <c r="BY53" s="756"/>
      <c r="BZ53" s="756"/>
      <c r="CA53" s="756"/>
      <c r="CB53" s="756"/>
      <c r="CC53" s="756"/>
      <c r="CD53" s="756"/>
      <c r="CE53" s="756"/>
      <c r="CF53" s="756"/>
      <c r="CG53" s="757"/>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53"/>
      <c r="DX53" s="753"/>
      <c r="DY53" s="753"/>
      <c r="DZ53" s="754"/>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4"/>
      <c r="BF54" s="814"/>
      <c r="BG54" s="814"/>
      <c r="BH54" s="814"/>
      <c r="BI54" s="815"/>
      <c r="BJ54" s="203"/>
      <c r="BK54" s="203"/>
      <c r="BL54" s="203"/>
      <c r="BM54" s="203"/>
      <c r="BN54" s="203"/>
      <c r="BO54" s="216"/>
      <c r="BP54" s="216"/>
      <c r="BQ54" s="213">
        <v>48</v>
      </c>
      <c r="BR54" s="214"/>
      <c r="BS54" s="755"/>
      <c r="BT54" s="756"/>
      <c r="BU54" s="756"/>
      <c r="BV54" s="756"/>
      <c r="BW54" s="756"/>
      <c r="BX54" s="756"/>
      <c r="BY54" s="756"/>
      <c r="BZ54" s="756"/>
      <c r="CA54" s="756"/>
      <c r="CB54" s="756"/>
      <c r="CC54" s="756"/>
      <c r="CD54" s="756"/>
      <c r="CE54" s="756"/>
      <c r="CF54" s="756"/>
      <c r="CG54" s="757"/>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53"/>
      <c r="DX54" s="753"/>
      <c r="DY54" s="753"/>
      <c r="DZ54" s="754"/>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4"/>
      <c r="BF55" s="814"/>
      <c r="BG55" s="814"/>
      <c r="BH55" s="814"/>
      <c r="BI55" s="815"/>
      <c r="BJ55" s="203"/>
      <c r="BK55" s="203"/>
      <c r="BL55" s="203"/>
      <c r="BM55" s="203"/>
      <c r="BN55" s="203"/>
      <c r="BO55" s="216"/>
      <c r="BP55" s="216"/>
      <c r="BQ55" s="213">
        <v>49</v>
      </c>
      <c r="BR55" s="214"/>
      <c r="BS55" s="755"/>
      <c r="BT55" s="756"/>
      <c r="BU55" s="756"/>
      <c r="BV55" s="756"/>
      <c r="BW55" s="756"/>
      <c r="BX55" s="756"/>
      <c r="BY55" s="756"/>
      <c r="BZ55" s="756"/>
      <c r="CA55" s="756"/>
      <c r="CB55" s="756"/>
      <c r="CC55" s="756"/>
      <c r="CD55" s="756"/>
      <c r="CE55" s="756"/>
      <c r="CF55" s="756"/>
      <c r="CG55" s="757"/>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53"/>
      <c r="DX55" s="753"/>
      <c r="DY55" s="753"/>
      <c r="DZ55" s="754"/>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4"/>
      <c r="BF56" s="814"/>
      <c r="BG56" s="814"/>
      <c r="BH56" s="814"/>
      <c r="BI56" s="815"/>
      <c r="BJ56" s="203"/>
      <c r="BK56" s="203"/>
      <c r="BL56" s="203"/>
      <c r="BM56" s="203"/>
      <c r="BN56" s="203"/>
      <c r="BO56" s="216"/>
      <c r="BP56" s="216"/>
      <c r="BQ56" s="213">
        <v>50</v>
      </c>
      <c r="BR56" s="214"/>
      <c r="BS56" s="755"/>
      <c r="BT56" s="756"/>
      <c r="BU56" s="756"/>
      <c r="BV56" s="756"/>
      <c r="BW56" s="756"/>
      <c r="BX56" s="756"/>
      <c r="BY56" s="756"/>
      <c r="BZ56" s="756"/>
      <c r="CA56" s="756"/>
      <c r="CB56" s="756"/>
      <c r="CC56" s="756"/>
      <c r="CD56" s="756"/>
      <c r="CE56" s="756"/>
      <c r="CF56" s="756"/>
      <c r="CG56" s="757"/>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53"/>
      <c r="DX56" s="753"/>
      <c r="DY56" s="753"/>
      <c r="DZ56" s="754"/>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4"/>
      <c r="BF57" s="814"/>
      <c r="BG57" s="814"/>
      <c r="BH57" s="814"/>
      <c r="BI57" s="815"/>
      <c r="BJ57" s="203"/>
      <c r="BK57" s="203"/>
      <c r="BL57" s="203"/>
      <c r="BM57" s="203"/>
      <c r="BN57" s="203"/>
      <c r="BO57" s="216"/>
      <c r="BP57" s="216"/>
      <c r="BQ57" s="213">
        <v>51</v>
      </c>
      <c r="BR57" s="214"/>
      <c r="BS57" s="755"/>
      <c r="BT57" s="756"/>
      <c r="BU57" s="756"/>
      <c r="BV57" s="756"/>
      <c r="BW57" s="756"/>
      <c r="BX57" s="756"/>
      <c r="BY57" s="756"/>
      <c r="BZ57" s="756"/>
      <c r="CA57" s="756"/>
      <c r="CB57" s="756"/>
      <c r="CC57" s="756"/>
      <c r="CD57" s="756"/>
      <c r="CE57" s="756"/>
      <c r="CF57" s="756"/>
      <c r="CG57" s="757"/>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53"/>
      <c r="DX57" s="753"/>
      <c r="DY57" s="753"/>
      <c r="DZ57" s="754"/>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4"/>
      <c r="BF58" s="814"/>
      <c r="BG58" s="814"/>
      <c r="BH58" s="814"/>
      <c r="BI58" s="815"/>
      <c r="BJ58" s="203"/>
      <c r="BK58" s="203"/>
      <c r="BL58" s="203"/>
      <c r="BM58" s="203"/>
      <c r="BN58" s="203"/>
      <c r="BO58" s="216"/>
      <c r="BP58" s="216"/>
      <c r="BQ58" s="213">
        <v>52</v>
      </c>
      <c r="BR58" s="214"/>
      <c r="BS58" s="755"/>
      <c r="BT58" s="756"/>
      <c r="BU58" s="756"/>
      <c r="BV58" s="756"/>
      <c r="BW58" s="756"/>
      <c r="BX58" s="756"/>
      <c r="BY58" s="756"/>
      <c r="BZ58" s="756"/>
      <c r="CA58" s="756"/>
      <c r="CB58" s="756"/>
      <c r="CC58" s="756"/>
      <c r="CD58" s="756"/>
      <c r="CE58" s="756"/>
      <c r="CF58" s="756"/>
      <c r="CG58" s="757"/>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53"/>
      <c r="DX58" s="753"/>
      <c r="DY58" s="753"/>
      <c r="DZ58" s="754"/>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4"/>
      <c r="BF59" s="814"/>
      <c r="BG59" s="814"/>
      <c r="BH59" s="814"/>
      <c r="BI59" s="815"/>
      <c r="BJ59" s="203"/>
      <c r="BK59" s="203"/>
      <c r="BL59" s="203"/>
      <c r="BM59" s="203"/>
      <c r="BN59" s="203"/>
      <c r="BO59" s="216"/>
      <c r="BP59" s="216"/>
      <c r="BQ59" s="213">
        <v>53</v>
      </c>
      <c r="BR59" s="214"/>
      <c r="BS59" s="755"/>
      <c r="BT59" s="756"/>
      <c r="BU59" s="756"/>
      <c r="BV59" s="756"/>
      <c r="BW59" s="756"/>
      <c r="BX59" s="756"/>
      <c r="BY59" s="756"/>
      <c r="BZ59" s="756"/>
      <c r="CA59" s="756"/>
      <c r="CB59" s="756"/>
      <c r="CC59" s="756"/>
      <c r="CD59" s="756"/>
      <c r="CE59" s="756"/>
      <c r="CF59" s="756"/>
      <c r="CG59" s="757"/>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53"/>
      <c r="DX59" s="753"/>
      <c r="DY59" s="753"/>
      <c r="DZ59" s="754"/>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4"/>
      <c r="BF60" s="814"/>
      <c r="BG60" s="814"/>
      <c r="BH60" s="814"/>
      <c r="BI60" s="815"/>
      <c r="BJ60" s="203"/>
      <c r="BK60" s="203"/>
      <c r="BL60" s="203"/>
      <c r="BM60" s="203"/>
      <c r="BN60" s="203"/>
      <c r="BO60" s="216"/>
      <c r="BP60" s="216"/>
      <c r="BQ60" s="213">
        <v>54</v>
      </c>
      <c r="BR60" s="214"/>
      <c r="BS60" s="755"/>
      <c r="BT60" s="756"/>
      <c r="BU60" s="756"/>
      <c r="BV60" s="756"/>
      <c r="BW60" s="756"/>
      <c r="BX60" s="756"/>
      <c r="BY60" s="756"/>
      <c r="BZ60" s="756"/>
      <c r="CA60" s="756"/>
      <c r="CB60" s="756"/>
      <c r="CC60" s="756"/>
      <c r="CD60" s="756"/>
      <c r="CE60" s="756"/>
      <c r="CF60" s="756"/>
      <c r="CG60" s="757"/>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53"/>
      <c r="DX60" s="753"/>
      <c r="DY60" s="753"/>
      <c r="DZ60" s="754"/>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4"/>
      <c r="BF61" s="814"/>
      <c r="BG61" s="814"/>
      <c r="BH61" s="814"/>
      <c r="BI61" s="815"/>
      <c r="BJ61" s="203"/>
      <c r="BK61" s="203"/>
      <c r="BL61" s="203"/>
      <c r="BM61" s="203"/>
      <c r="BN61" s="203"/>
      <c r="BO61" s="216"/>
      <c r="BP61" s="216"/>
      <c r="BQ61" s="213">
        <v>55</v>
      </c>
      <c r="BR61" s="214"/>
      <c r="BS61" s="755"/>
      <c r="BT61" s="756"/>
      <c r="BU61" s="756"/>
      <c r="BV61" s="756"/>
      <c r="BW61" s="756"/>
      <c r="BX61" s="756"/>
      <c r="BY61" s="756"/>
      <c r="BZ61" s="756"/>
      <c r="CA61" s="756"/>
      <c r="CB61" s="756"/>
      <c r="CC61" s="756"/>
      <c r="CD61" s="756"/>
      <c r="CE61" s="756"/>
      <c r="CF61" s="756"/>
      <c r="CG61" s="757"/>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53"/>
      <c r="DX61" s="753"/>
      <c r="DY61" s="753"/>
      <c r="DZ61" s="754"/>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4"/>
      <c r="BF62" s="814"/>
      <c r="BG62" s="814"/>
      <c r="BH62" s="814"/>
      <c r="BI62" s="815"/>
      <c r="BJ62" s="833" t="s">
        <v>394</v>
      </c>
      <c r="BK62" s="792"/>
      <c r="BL62" s="792"/>
      <c r="BM62" s="792"/>
      <c r="BN62" s="793"/>
      <c r="BO62" s="216"/>
      <c r="BP62" s="216"/>
      <c r="BQ62" s="213">
        <v>56</v>
      </c>
      <c r="BR62" s="214"/>
      <c r="BS62" s="755"/>
      <c r="BT62" s="756"/>
      <c r="BU62" s="756"/>
      <c r="BV62" s="756"/>
      <c r="BW62" s="756"/>
      <c r="BX62" s="756"/>
      <c r="BY62" s="756"/>
      <c r="BZ62" s="756"/>
      <c r="CA62" s="756"/>
      <c r="CB62" s="756"/>
      <c r="CC62" s="756"/>
      <c r="CD62" s="756"/>
      <c r="CE62" s="756"/>
      <c r="CF62" s="756"/>
      <c r="CG62" s="757"/>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53"/>
      <c r="DX62" s="753"/>
      <c r="DY62" s="753"/>
      <c r="DZ62" s="754"/>
      <c r="EA62" s="197"/>
    </row>
    <row r="63" spans="1:131" s="198" customFormat="1" ht="26.25" customHeight="1" thickBot="1">
      <c r="A63" s="215" t="s">
        <v>370</v>
      </c>
      <c r="B63" s="776" t="s">
        <v>395</v>
      </c>
      <c r="C63" s="777"/>
      <c r="D63" s="777"/>
      <c r="E63" s="777"/>
      <c r="F63" s="777"/>
      <c r="G63" s="777"/>
      <c r="H63" s="777"/>
      <c r="I63" s="777"/>
      <c r="J63" s="777"/>
      <c r="K63" s="777"/>
      <c r="L63" s="777"/>
      <c r="M63" s="777"/>
      <c r="N63" s="777"/>
      <c r="O63" s="777"/>
      <c r="P63" s="778"/>
      <c r="Q63" s="826"/>
      <c r="R63" s="827"/>
      <c r="S63" s="827"/>
      <c r="T63" s="827"/>
      <c r="U63" s="827"/>
      <c r="V63" s="827"/>
      <c r="W63" s="827"/>
      <c r="X63" s="827"/>
      <c r="Y63" s="827"/>
      <c r="Z63" s="827"/>
      <c r="AA63" s="827"/>
      <c r="AB63" s="827"/>
      <c r="AC63" s="827"/>
      <c r="AD63" s="827"/>
      <c r="AE63" s="828"/>
      <c r="AF63" s="829">
        <v>3281</v>
      </c>
      <c r="AG63" s="830"/>
      <c r="AH63" s="830"/>
      <c r="AI63" s="830"/>
      <c r="AJ63" s="831"/>
      <c r="AK63" s="832"/>
      <c r="AL63" s="827"/>
      <c r="AM63" s="827"/>
      <c r="AN63" s="827"/>
      <c r="AO63" s="827"/>
      <c r="AP63" s="830">
        <v>13204</v>
      </c>
      <c r="AQ63" s="830"/>
      <c r="AR63" s="830"/>
      <c r="AS63" s="830"/>
      <c r="AT63" s="830"/>
      <c r="AU63" s="830">
        <v>7121</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5"/>
      <c r="BT63" s="756"/>
      <c r="BU63" s="756"/>
      <c r="BV63" s="756"/>
      <c r="BW63" s="756"/>
      <c r="BX63" s="756"/>
      <c r="BY63" s="756"/>
      <c r="BZ63" s="756"/>
      <c r="CA63" s="756"/>
      <c r="CB63" s="756"/>
      <c r="CC63" s="756"/>
      <c r="CD63" s="756"/>
      <c r="CE63" s="756"/>
      <c r="CF63" s="756"/>
      <c r="CG63" s="757"/>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53"/>
      <c r="DX63" s="753"/>
      <c r="DY63" s="753"/>
      <c r="DZ63" s="75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5"/>
      <c r="BT64" s="756"/>
      <c r="BU64" s="756"/>
      <c r="BV64" s="756"/>
      <c r="BW64" s="756"/>
      <c r="BX64" s="756"/>
      <c r="BY64" s="756"/>
      <c r="BZ64" s="756"/>
      <c r="CA64" s="756"/>
      <c r="CB64" s="756"/>
      <c r="CC64" s="756"/>
      <c r="CD64" s="756"/>
      <c r="CE64" s="756"/>
      <c r="CF64" s="756"/>
      <c r="CG64" s="757"/>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53"/>
      <c r="DX64" s="753"/>
      <c r="DY64" s="753"/>
      <c r="DZ64" s="75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5"/>
      <c r="BT65" s="756"/>
      <c r="BU65" s="756"/>
      <c r="BV65" s="756"/>
      <c r="BW65" s="756"/>
      <c r="BX65" s="756"/>
      <c r="BY65" s="756"/>
      <c r="BZ65" s="756"/>
      <c r="CA65" s="756"/>
      <c r="CB65" s="756"/>
      <c r="CC65" s="756"/>
      <c r="CD65" s="756"/>
      <c r="CE65" s="756"/>
      <c r="CF65" s="756"/>
      <c r="CG65" s="757"/>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53"/>
      <c r="DX65" s="753"/>
      <c r="DY65" s="753"/>
      <c r="DZ65" s="754"/>
      <c r="EA65" s="197"/>
    </row>
    <row r="66" spans="1:131" s="198" customFormat="1" ht="26.25" customHeight="1">
      <c r="A66" s="726" t="s">
        <v>397</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40" t="s">
        <v>377</v>
      </c>
      <c r="AG66" s="799"/>
      <c r="AH66" s="799"/>
      <c r="AI66" s="799"/>
      <c r="AJ66" s="841"/>
      <c r="AK66" s="703" t="s">
        <v>378</v>
      </c>
      <c r="AL66" s="727"/>
      <c r="AM66" s="727"/>
      <c r="AN66" s="727"/>
      <c r="AO66" s="728"/>
      <c r="AP66" s="703" t="s">
        <v>379</v>
      </c>
      <c r="AQ66" s="704"/>
      <c r="AR66" s="704"/>
      <c r="AS66" s="704"/>
      <c r="AT66" s="705"/>
      <c r="AU66" s="703" t="s">
        <v>398</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2"/>
      <c r="AG67" s="802"/>
      <c r="AH67" s="802"/>
      <c r="AI67" s="802"/>
      <c r="AJ67" s="843"/>
      <c r="AK67" s="844"/>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10384</v>
      </c>
      <c r="R68" s="861"/>
      <c r="S68" s="861"/>
      <c r="T68" s="861"/>
      <c r="U68" s="862"/>
      <c r="V68" s="854">
        <v>9930</v>
      </c>
      <c r="W68" s="854"/>
      <c r="X68" s="854"/>
      <c r="Y68" s="854"/>
      <c r="Z68" s="854"/>
      <c r="AA68" s="854">
        <v>453</v>
      </c>
      <c r="AB68" s="854"/>
      <c r="AC68" s="854"/>
      <c r="AD68" s="854"/>
      <c r="AE68" s="854"/>
      <c r="AF68" s="854">
        <v>453</v>
      </c>
      <c r="AG68" s="854"/>
      <c r="AH68" s="854"/>
      <c r="AI68" s="854"/>
      <c r="AJ68" s="854"/>
      <c r="AK68" s="854">
        <v>3600</v>
      </c>
      <c r="AL68" s="854"/>
      <c r="AM68" s="854"/>
      <c r="AN68" s="854"/>
      <c r="AO68" s="854"/>
      <c r="AP68" s="854" t="s">
        <v>539</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3" t="s">
        <v>550</v>
      </c>
      <c r="C69" s="864"/>
      <c r="D69" s="864"/>
      <c r="E69" s="864"/>
      <c r="F69" s="864"/>
      <c r="G69" s="864"/>
      <c r="H69" s="864"/>
      <c r="I69" s="864"/>
      <c r="J69" s="864"/>
      <c r="K69" s="864"/>
      <c r="L69" s="864"/>
      <c r="M69" s="864"/>
      <c r="N69" s="864"/>
      <c r="O69" s="864"/>
      <c r="P69" s="865"/>
      <c r="Q69" s="866">
        <v>534</v>
      </c>
      <c r="R69" s="820"/>
      <c r="S69" s="820"/>
      <c r="T69" s="820"/>
      <c r="U69" s="816"/>
      <c r="V69" s="817">
        <v>532</v>
      </c>
      <c r="W69" s="817"/>
      <c r="X69" s="817"/>
      <c r="Y69" s="817"/>
      <c r="Z69" s="817"/>
      <c r="AA69" s="817">
        <v>2</v>
      </c>
      <c r="AB69" s="817"/>
      <c r="AC69" s="817"/>
      <c r="AD69" s="817"/>
      <c r="AE69" s="817"/>
      <c r="AF69" s="817">
        <v>2</v>
      </c>
      <c r="AG69" s="817"/>
      <c r="AH69" s="817"/>
      <c r="AI69" s="817"/>
      <c r="AJ69" s="817"/>
      <c r="AK69" s="817" t="s">
        <v>539</v>
      </c>
      <c r="AL69" s="817"/>
      <c r="AM69" s="817"/>
      <c r="AN69" s="817"/>
      <c r="AO69" s="817"/>
      <c r="AP69" s="817" t="s">
        <v>539</v>
      </c>
      <c r="AQ69" s="817"/>
      <c r="AR69" s="817"/>
      <c r="AS69" s="817"/>
      <c r="AT69" s="817"/>
      <c r="AU69" s="817" t="s">
        <v>539</v>
      </c>
      <c r="AV69" s="817"/>
      <c r="AW69" s="817"/>
      <c r="AX69" s="817"/>
      <c r="AY69" s="817"/>
      <c r="AZ69" s="867"/>
      <c r="BA69" s="867"/>
      <c r="BB69" s="867"/>
      <c r="BC69" s="867"/>
      <c r="BD69" s="86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3" t="s">
        <v>551</v>
      </c>
      <c r="C70" s="864"/>
      <c r="D70" s="864"/>
      <c r="E70" s="864"/>
      <c r="F70" s="864"/>
      <c r="G70" s="864"/>
      <c r="H70" s="864"/>
      <c r="I70" s="864"/>
      <c r="J70" s="864"/>
      <c r="K70" s="864"/>
      <c r="L70" s="864"/>
      <c r="M70" s="864"/>
      <c r="N70" s="864"/>
      <c r="O70" s="864"/>
      <c r="P70" s="865"/>
      <c r="Q70" s="866">
        <v>55</v>
      </c>
      <c r="R70" s="820"/>
      <c r="S70" s="820"/>
      <c r="T70" s="820"/>
      <c r="U70" s="816"/>
      <c r="V70" s="817">
        <v>51</v>
      </c>
      <c r="W70" s="817"/>
      <c r="X70" s="817"/>
      <c r="Y70" s="817"/>
      <c r="Z70" s="817"/>
      <c r="AA70" s="817">
        <v>4</v>
      </c>
      <c r="AB70" s="817"/>
      <c r="AC70" s="817"/>
      <c r="AD70" s="817"/>
      <c r="AE70" s="817"/>
      <c r="AF70" s="817">
        <v>4</v>
      </c>
      <c r="AG70" s="817"/>
      <c r="AH70" s="817"/>
      <c r="AI70" s="817"/>
      <c r="AJ70" s="817"/>
      <c r="AK70" s="817" t="s">
        <v>539</v>
      </c>
      <c r="AL70" s="817"/>
      <c r="AM70" s="817"/>
      <c r="AN70" s="817"/>
      <c r="AO70" s="817"/>
      <c r="AP70" s="817" t="s">
        <v>539</v>
      </c>
      <c r="AQ70" s="817"/>
      <c r="AR70" s="817"/>
      <c r="AS70" s="817"/>
      <c r="AT70" s="817"/>
      <c r="AU70" s="817" t="s">
        <v>539</v>
      </c>
      <c r="AV70" s="817"/>
      <c r="AW70" s="817"/>
      <c r="AX70" s="817"/>
      <c r="AY70" s="817"/>
      <c r="AZ70" s="867"/>
      <c r="BA70" s="867"/>
      <c r="BB70" s="867"/>
      <c r="BC70" s="867"/>
      <c r="BD70" s="86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3" t="s">
        <v>552</v>
      </c>
      <c r="C71" s="864"/>
      <c r="D71" s="864"/>
      <c r="E71" s="864"/>
      <c r="F71" s="864"/>
      <c r="G71" s="864"/>
      <c r="H71" s="864"/>
      <c r="I71" s="864"/>
      <c r="J71" s="864"/>
      <c r="K71" s="864"/>
      <c r="L71" s="864"/>
      <c r="M71" s="864"/>
      <c r="N71" s="864"/>
      <c r="O71" s="864"/>
      <c r="P71" s="865"/>
      <c r="Q71" s="866">
        <v>18</v>
      </c>
      <c r="R71" s="820"/>
      <c r="S71" s="820"/>
      <c r="T71" s="820"/>
      <c r="U71" s="816"/>
      <c r="V71" s="817">
        <v>15</v>
      </c>
      <c r="W71" s="817"/>
      <c r="X71" s="817"/>
      <c r="Y71" s="817"/>
      <c r="Z71" s="817"/>
      <c r="AA71" s="817">
        <v>3</v>
      </c>
      <c r="AB71" s="817"/>
      <c r="AC71" s="817"/>
      <c r="AD71" s="817"/>
      <c r="AE71" s="817"/>
      <c r="AF71" s="817">
        <v>3</v>
      </c>
      <c r="AG71" s="817"/>
      <c r="AH71" s="817"/>
      <c r="AI71" s="817"/>
      <c r="AJ71" s="817"/>
      <c r="AK71" s="817" t="s">
        <v>539</v>
      </c>
      <c r="AL71" s="817"/>
      <c r="AM71" s="817"/>
      <c r="AN71" s="817"/>
      <c r="AO71" s="817"/>
      <c r="AP71" s="817" t="s">
        <v>539</v>
      </c>
      <c r="AQ71" s="817"/>
      <c r="AR71" s="817"/>
      <c r="AS71" s="817"/>
      <c r="AT71" s="817"/>
      <c r="AU71" s="817" t="s">
        <v>539</v>
      </c>
      <c r="AV71" s="817"/>
      <c r="AW71" s="817"/>
      <c r="AX71" s="817"/>
      <c r="AY71" s="817"/>
      <c r="AZ71" s="867"/>
      <c r="BA71" s="867"/>
      <c r="BB71" s="867"/>
      <c r="BC71" s="867"/>
      <c r="BD71" s="86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3" t="s">
        <v>553</v>
      </c>
      <c r="C72" s="864"/>
      <c r="D72" s="864"/>
      <c r="E72" s="864"/>
      <c r="F72" s="864"/>
      <c r="G72" s="864"/>
      <c r="H72" s="864"/>
      <c r="I72" s="864"/>
      <c r="J72" s="864"/>
      <c r="K72" s="864"/>
      <c r="L72" s="864"/>
      <c r="M72" s="864"/>
      <c r="N72" s="864"/>
      <c r="O72" s="864"/>
      <c r="P72" s="865"/>
      <c r="Q72" s="866">
        <v>3</v>
      </c>
      <c r="R72" s="820"/>
      <c r="S72" s="820"/>
      <c r="T72" s="820"/>
      <c r="U72" s="816"/>
      <c r="V72" s="817">
        <v>0</v>
      </c>
      <c r="W72" s="817"/>
      <c r="X72" s="817"/>
      <c r="Y72" s="817"/>
      <c r="Z72" s="817"/>
      <c r="AA72" s="817">
        <v>3</v>
      </c>
      <c r="AB72" s="817"/>
      <c r="AC72" s="817"/>
      <c r="AD72" s="817"/>
      <c r="AE72" s="817"/>
      <c r="AF72" s="817">
        <v>3</v>
      </c>
      <c r="AG72" s="817"/>
      <c r="AH72" s="817"/>
      <c r="AI72" s="817"/>
      <c r="AJ72" s="817"/>
      <c r="AK72" s="817" t="s">
        <v>539</v>
      </c>
      <c r="AL72" s="817"/>
      <c r="AM72" s="817"/>
      <c r="AN72" s="817"/>
      <c r="AO72" s="817"/>
      <c r="AP72" s="817" t="s">
        <v>539</v>
      </c>
      <c r="AQ72" s="817"/>
      <c r="AR72" s="817"/>
      <c r="AS72" s="817"/>
      <c r="AT72" s="817"/>
      <c r="AU72" s="817" t="s">
        <v>539</v>
      </c>
      <c r="AV72" s="817"/>
      <c r="AW72" s="817"/>
      <c r="AX72" s="817"/>
      <c r="AY72" s="817"/>
      <c r="AZ72" s="867"/>
      <c r="BA72" s="867"/>
      <c r="BB72" s="867"/>
      <c r="BC72" s="867"/>
      <c r="BD72" s="86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3" t="s">
        <v>554</v>
      </c>
      <c r="C73" s="864"/>
      <c r="D73" s="864"/>
      <c r="E73" s="864"/>
      <c r="F73" s="864"/>
      <c r="G73" s="864"/>
      <c r="H73" s="864"/>
      <c r="I73" s="864"/>
      <c r="J73" s="864"/>
      <c r="K73" s="864"/>
      <c r="L73" s="864"/>
      <c r="M73" s="864"/>
      <c r="N73" s="864"/>
      <c r="O73" s="864"/>
      <c r="P73" s="865"/>
      <c r="Q73" s="866">
        <v>47</v>
      </c>
      <c r="R73" s="820"/>
      <c r="S73" s="820"/>
      <c r="T73" s="820"/>
      <c r="U73" s="816"/>
      <c r="V73" s="817">
        <v>47</v>
      </c>
      <c r="W73" s="817"/>
      <c r="X73" s="817"/>
      <c r="Y73" s="817"/>
      <c r="Z73" s="817"/>
      <c r="AA73" s="817">
        <v>0</v>
      </c>
      <c r="AB73" s="817"/>
      <c r="AC73" s="817"/>
      <c r="AD73" s="817"/>
      <c r="AE73" s="817"/>
      <c r="AF73" s="817">
        <v>0</v>
      </c>
      <c r="AG73" s="817"/>
      <c r="AH73" s="817"/>
      <c r="AI73" s="817"/>
      <c r="AJ73" s="817"/>
      <c r="AK73" s="817" t="s">
        <v>539</v>
      </c>
      <c r="AL73" s="817"/>
      <c r="AM73" s="817"/>
      <c r="AN73" s="817"/>
      <c r="AO73" s="817"/>
      <c r="AP73" s="817" t="s">
        <v>539</v>
      </c>
      <c r="AQ73" s="817"/>
      <c r="AR73" s="817"/>
      <c r="AS73" s="817"/>
      <c r="AT73" s="817"/>
      <c r="AU73" s="817" t="s">
        <v>539</v>
      </c>
      <c r="AV73" s="817"/>
      <c r="AW73" s="817"/>
      <c r="AX73" s="817"/>
      <c r="AY73" s="817"/>
      <c r="AZ73" s="867"/>
      <c r="BA73" s="867"/>
      <c r="BB73" s="867"/>
      <c r="BC73" s="867"/>
      <c r="BD73" s="86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3" t="s">
        <v>555</v>
      </c>
      <c r="C74" s="864"/>
      <c r="D74" s="864"/>
      <c r="E74" s="864"/>
      <c r="F74" s="864"/>
      <c r="G74" s="864"/>
      <c r="H74" s="864"/>
      <c r="I74" s="864"/>
      <c r="J74" s="864"/>
      <c r="K74" s="864"/>
      <c r="L74" s="864"/>
      <c r="M74" s="864"/>
      <c r="N74" s="864"/>
      <c r="O74" s="864"/>
      <c r="P74" s="865"/>
      <c r="Q74" s="869">
        <v>22</v>
      </c>
      <c r="R74" s="817"/>
      <c r="S74" s="817"/>
      <c r="T74" s="817"/>
      <c r="U74" s="817"/>
      <c r="V74" s="817">
        <v>21</v>
      </c>
      <c r="W74" s="817"/>
      <c r="X74" s="817"/>
      <c r="Y74" s="817"/>
      <c r="Z74" s="817"/>
      <c r="AA74" s="817">
        <v>1</v>
      </c>
      <c r="AB74" s="817"/>
      <c r="AC74" s="817"/>
      <c r="AD74" s="817"/>
      <c r="AE74" s="817"/>
      <c r="AF74" s="817">
        <v>1</v>
      </c>
      <c r="AG74" s="817"/>
      <c r="AH74" s="817"/>
      <c r="AI74" s="817"/>
      <c r="AJ74" s="817"/>
      <c r="AK74" s="817" t="s">
        <v>539</v>
      </c>
      <c r="AL74" s="817"/>
      <c r="AM74" s="817"/>
      <c r="AN74" s="817"/>
      <c r="AO74" s="817"/>
      <c r="AP74" s="817" t="s">
        <v>539</v>
      </c>
      <c r="AQ74" s="817"/>
      <c r="AR74" s="817"/>
      <c r="AS74" s="817"/>
      <c r="AT74" s="817"/>
      <c r="AU74" s="817" t="s">
        <v>539</v>
      </c>
      <c r="AV74" s="817"/>
      <c r="AW74" s="817"/>
      <c r="AX74" s="817"/>
      <c r="AY74" s="817"/>
      <c r="AZ74" s="867"/>
      <c r="BA74" s="867"/>
      <c r="BB74" s="867"/>
      <c r="BC74" s="867"/>
      <c r="BD74" s="86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3" t="s">
        <v>556</v>
      </c>
      <c r="C75" s="864"/>
      <c r="D75" s="864"/>
      <c r="E75" s="864"/>
      <c r="F75" s="864"/>
      <c r="G75" s="864"/>
      <c r="H75" s="864"/>
      <c r="I75" s="864"/>
      <c r="J75" s="864"/>
      <c r="K75" s="864"/>
      <c r="L75" s="864"/>
      <c r="M75" s="864"/>
      <c r="N75" s="864"/>
      <c r="O75" s="864"/>
      <c r="P75" s="865"/>
      <c r="Q75" s="866">
        <v>1226</v>
      </c>
      <c r="R75" s="820"/>
      <c r="S75" s="820"/>
      <c r="T75" s="820"/>
      <c r="U75" s="816"/>
      <c r="V75" s="819">
        <v>1212</v>
      </c>
      <c r="W75" s="820"/>
      <c r="X75" s="820"/>
      <c r="Y75" s="820"/>
      <c r="Z75" s="816"/>
      <c r="AA75" s="819">
        <v>14</v>
      </c>
      <c r="AB75" s="820"/>
      <c r="AC75" s="820"/>
      <c r="AD75" s="820"/>
      <c r="AE75" s="816"/>
      <c r="AF75" s="819">
        <v>14</v>
      </c>
      <c r="AG75" s="820"/>
      <c r="AH75" s="820"/>
      <c r="AI75" s="820"/>
      <c r="AJ75" s="816"/>
      <c r="AK75" s="817" t="s">
        <v>539</v>
      </c>
      <c r="AL75" s="817"/>
      <c r="AM75" s="817"/>
      <c r="AN75" s="817"/>
      <c r="AO75" s="817"/>
      <c r="AP75" s="819">
        <v>4</v>
      </c>
      <c r="AQ75" s="820"/>
      <c r="AR75" s="820"/>
      <c r="AS75" s="820"/>
      <c r="AT75" s="816"/>
      <c r="AU75" s="819">
        <v>1</v>
      </c>
      <c r="AV75" s="820"/>
      <c r="AW75" s="820"/>
      <c r="AX75" s="820"/>
      <c r="AY75" s="816"/>
      <c r="AZ75" s="867"/>
      <c r="BA75" s="867"/>
      <c r="BB75" s="867"/>
      <c r="BC75" s="867"/>
      <c r="BD75" s="86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3" t="s">
        <v>557</v>
      </c>
      <c r="C76" s="864"/>
      <c r="D76" s="864"/>
      <c r="E76" s="864"/>
      <c r="F76" s="864"/>
      <c r="G76" s="864"/>
      <c r="H76" s="864"/>
      <c r="I76" s="864"/>
      <c r="J76" s="864"/>
      <c r="K76" s="864"/>
      <c r="L76" s="864"/>
      <c r="M76" s="864"/>
      <c r="N76" s="864"/>
      <c r="O76" s="864"/>
      <c r="P76" s="865"/>
      <c r="Q76" s="866">
        <v>91</v>
      </c>
      <c r="R76" s="820"/>
      <c r="S76" s="820"/>
      <c r="T76" s="820"/>
      <c r="U76" s="816"/>
      <c r="V76" s="819">
        <v>83</v>
      </c>
      <c r="W76" s="820"/>
      <c r="X76" s="820"/>
      <c r="Y76" s="820"/>
      <c r="Z76" s="816"/>
      <c r="AA76" s="819">
        <v>8</v>
      </c>
      <c r="AB76" s="820"/>
      <c r="AC76" s="820"/>
      <c r="AD76" s="820"/>
      <c r="AE76" s="816"/>
      <c r="AF76" s="819">
        <v>8</v>
      </c>
      <c r="AG76" s="820"/>
      <c r="AH76" s="820"/>
      <c r="AI76" s="820"/>
      <c r="AJ76" s="816"/>
      <c r="AK76" s="817" t="s">
        <v>539</v>
      </c>
      <c r="AL76" s="817"/>
      <c r="AM76" s="817"/>
      <c r="AN76" s="817"/>
      <c r="AO76" s="817"/>
      <c r="AP76" s="819" t="s">
        <v>539</v>
      </c>
      <c r="AQ76" s="820"/>
      <c r="AR76" s="820"/>
      <c r="AS76" s="820"/>
      <c r="AT76" s="816"/>
      <c r="AU76" s="819" t="s">
        <v>539</v>
      </c>
      <c r="AV76" s="820"/>
      <c r="AW76" s="820"/>
      <c r="AX76" s="820"/>
      <c r="AY76" s="816"/>
      <c r="AZ76" s="867"/>
      <c r="BA76" s="867"/>
      <c r="BB76" s="867"/>
      <c r="BC76" s="867"/>
      <c r="BD76" s="86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3" t="s">
        <v>558</v>
      </c>
      <c r="C77" s="864"/>
      <c r="D77" s="864"/>
      <c r="E77" s="864"/>
      <c r="F77" s="864"/>
      <c r="G77" s="864"/>
      <c r="H77" s="864"/>
      <c r="I77" s="864"/>
      <c r="J77" s="864"/>
      <c r="K77" s="864"/>
      <c r="L77" s="864"/>
      <c r="M77" s="864"/>
      <c r="N77" s="864"/>
      <c r="O77" s="864"/>
      <c r="P77" s="865"/>
      <c r="Q77" s="866">
        <v>163</v>
      </c>
      <c r="R77" s="820"/>
      <c r="S77" s="820"/>
      <c r="T77" s="820"/>
      <c r="U77" s="816"/>
      <c r="V77" s="819">
        <v>152</v>
      </c>
      <c r="W77" s="820"/>
      <c r="X77" s="820"/>
      <c r="Y77" s="820"/>
      <c r="Z77" s="816"/>
      <c r="AA77" s="819">
        <v>11</v>
      </c>
      <c r="AB77" s="820"/>
      <c r="AC77" s="820"/>
      <c r="AD77" s="820"/>
      <c r="AE77" s="816"/>
      <c r="AF77" s="819">
        <v>11</v>
      </c>
      <c r="AG77" s="820"/>
      <c r="AH77" s="820"/>
      <c r="AI77" s="820"/>
      <c r="AJ77" s="816"/>
      <c r="AK77" s="817" t="s">
        <v>539</v>
      </c>
      <c r="AL77" s="817"/>
      <c r="AM77" s="817"/>
      <c r="AN77" s="817"/>
      <c r="AO77" s="817"/>
      <c r="AP77" s="819" t="s">
        <v>539</v>
      </c>
      <c r="AQ77" s="820"/>
      <c r="AR77" s="820"/>
      <c r="AS77" s="820"/>
      <c r="AT77" s="816"/>
      <c r="AU77" s="819" t="s">
        <v>539</v>
      </c>
      <c r="AV77" s="820"/>
      <c r="AW77" s="820"/>
      <c r="AX77" s="820"/>
      <c r="AY77" s="816"/>
      <c r="AZ77" s="867"/>
      <c r="BA77" s="867"/>
      <c r="BB77" s="867"/>
      <c r="BC77" s="867"/>
      <c r="BD77" s="86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3" t="s">
        <v>559</v>
      </c>
      <c r="C78" s="864"/>
      <c r="D78" s="864"/>
      <c r="E78" s="864"/>
      <c r="F78" s="864"/>
      <c r="G78" s="864"/>
      <c r="H78" s="864"/>
      <c r="I78" s="864"/>
      <c r="J78" s="864"/>
      <c r="K78" s="864"/>
      <c r="L78" s="864"/>
      <c r="M78" s="864"/>
      <c r="N78" s="864"/>
      <c r="O78" s="864"/>
      <c r="P78" s="865"/>
      <c r="Q78" s="869">
        <v>523</v>
      </c>
      <c r="R78" s="817"/>
      <c r="S78" s="817"/>
      <c r="T78" s="817"/>
      <c r="U78" s="817"/>
      <c r="V78" s="817">
        <v>451</v>
      </c>
      <c r="W78" s="817"/>
      <c r="X78" s="817"/>
      <c r="Y78" s="817"/>
      <c r="Z78" s="817"/>
      <c r="AA78" s="817">
        <v>72</v>
      </c>
      <c r="AB78" s="817"/>
      <c r="AC78" s="817"/>
      <c r="AD78" s="817"/>
      <c r="AE78" s="817"/>
      <c r="AF78" s="817">
        <v>72</v>
      </c>
      <c r="AG78" s="817"/>
      <c r="AH78" s="817"/>
      <c r="AI78" s="817"/>
      <c r="AJ78" s="817"/>
      <c r="AK78" s="817" t="s">
        <v>539</v>
      </c>
      <c r="AL78" s="817"/>
      <c r="AM78" s="817"/>
      <c r="AN78" s="817"/>
      <c r="AO78" s="817"/>
      <c r="AP78" s="817">
        <v>337</v>
      </c>
      <c r="AQ78" s="817"/>
      <c r="AR78" s="817"/>
      <c r="AS78" s="817"/>
      <c r="AT78" s="817"/>
      <c r="AU78" s="817">
        <v>24</v>
      </c>
      <c r="AV78" s="817"/>
      <c r="AW78" s="817"/>
      <c r="AX78" s="817"/>
      <c r="AY78" s="817"/>
      <c r="AZ78" s="867"/>
      <c r="BA78" s="867"/>
      <c r="BB78" s="867"/>
      <c r="BC78" s="867"/>
      <c r="BD78" s="86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3" t="s">
        <v>560</v>
      </c>
      <c r="C79" s="864"/>
      <c r="D79" s="864"/>
      <c r="E79" s="864"/>
      <c r="F79" s="864"/>
      <c r="G79" s="864"/>
      <c r="H79" s="864"/>
      <c r="I79" s="864"/>
      <c r="J79" s="864"/>
      <c r="K79" s="864"/>
      <c r="L79" s="864"/>
      <c r="M79" s="864"/>
      <c r="N79" s="864"/>
      <c r="O79" s="864"/>
      <c r="P79" s="865"/>
      <c r="Q79" s="869">
        <v>7</v>
      </c>
      <c r="R79" s="817"/>
      <c r="S79" s="817"/>
      <c r="T79" s="817"/>
      <c r="U79" s="817"/>
      <c r="V79" s="817">
        <v>6</v>
      </c>
      <c r="W79" s="817"/>
      <c r="X79" s="817"/>
      <c r="Y79" s="817"/>
      <c r="Z79" s="817"/>
      <c r="AA79" s="817">
        <v>1</v>
      </c>
      <c r="AB79" s="817"/>
      <c r="AC79" s="817"/>
      <c r="AD79" s="817"/>
      <c r="AE79" s="817"/>
      <c r="AF79" s="817">
        <v>0</v>
      </c>
      <c r="AG79" s="817"/>
      <c r="AH79" s="817"/>
      <c r="AI79" s="817"/>
      <c r="AJ79" s="817"/>
      <c r="AK79" s="817" t="s">
        <v>539</v>
      </c>
      <c r="AL79" s="817"/>
      <c r="AM79" s="817"/>
      <c r="AN79" s="817"/>
      <c r="AO79" s="817"/>
      <c r="AP79" s="817" t="s">
        <v>539</v>
      </c>
      <c r="AQ79" s="817"/>
      <c r="AR79" s="817"/>
      <c r="AS79" s="817"/>
      <c r="AT79" s="817"/>
      <c r="AU79" s="817" t="s">
        <v>539</v>
      </c>
      <c r="AV79" s="817"/>
      <c r="AW79" s="817"/>
      <c r="AX79" s="817"/>
      <c r="AY79" s="817"/>
      <c r="AZ79" s="867"/>
      <c r="BA79" s="867"/>
      <c r="BB79" s="867"/>
      <c r="BC79" s="867"/>
      <c r="BD79" s="86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3" t="s">
        <v>561</v>
      </c>
      <c r="C80" s="864"/>
      <c r="D80" s="864"/>
      <c r="E80" s="864"/>
      <c r="F80" s="864"/>
      <c r="G80" s="864"/>
      <c r="H80" s="864"/>
      <c r="I80" s="864"/>
      <c r="J80" s="864"/>
      <c r="K80" s="864"/>
      <c r="L80" s="864"/>
      <c r="M80" s="864"/>
      <c r="N80" s="864"/>
      <c r="O80" s="864"/>
      <c r="P80" s="865"/>
      <c r="Q80" s="869">
        <v>2</v>
      </c>
      <c r="R80" s="817"/>
      <c r="S80" s="817"/>
      <c r="T80" s="817"/>
      <c r="U80" s="817"/>
      <c r="V80" s="817">
        <v>0</v>
      </c>
      <c r="W80" s="817"/>
      <c r="X80" s="817"/>
      <c r="Y80" s="817"/>
      <c r="Z80" s="817"/>
      <c r="AA80" s="817">
        <v>2</v>
      </c>
      <c r="AB80" s="817"/>
      <c r="AC80" s="817"/>
      <c r="AD80" s="817"/>
      <c r="AE80" s="817"/>
      <c r="AF80" s="817">
        <v>0</v>
      </c>
      <c r="AG80" s="817"/>
      <c r="AH80" s="817"/>
      <c r="AI80" s="817"/>
      <c r="AJ80" s="817"/>
      <c r="AK80" s="817" t="s">
        <v>539</v>
      </c>
      <c r="AL80" s="817"/>
      <c r="AM80" s="817"/>
      <c r="AN80" s="817"/>
      <c r="AO80" s="817"/>
      <c r="AP80" s="817" t="s">
        <v>539</v>
      </c>
      <c r="AQ80" s="817"/>
      <c r="AR80" s="817"/>
      <c r="AS80" s="817"/>
      <c r="AT80" s="817"/>
      <c r="AU80" s="817" t="s">
        <v>539</v>
      </c>
      <c r="AV80" s="817"/>
      <c r="AW80" s="817"/>
      <c r="AX80" s="817"/>
      <c r="AY80" s="817"/>
      <c r="AZ80" s="867"/>
      <c r="BA80" s="867"/>
      <c r="BB80" s="867"/>
      <c r="BC80" s="867"/>
      <c r="BD80" s="86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3" t="s">
        <v>562</v>
      </c>
      <c r="C81" s="864"/>
      <c r="D81" s="864"/>
      <c r="E81" s="864"/>
      <c r="F81" s="864"/>
      <c r="G81" s="864"/>
      <c r="H81" s="864"/>
      <c r="I81" s="864"/>
      <c r="J81" s="864"/>
      <c r="K81" s="864"/>
      <c r="L81" s="864"/>
      <c r="M81" s="864"/>
      <c r="N81" s="864"/>
      <c r="O81" s="864"/>
      <c r="P81" s="865"/>
      <c r="Q81" s="869">
        <v>14</v>
      </c>
      <c r="R81" s="817"/>
      <c r="S81" s="817"/>
      <c r="T81" s="817"/>
      <c r="U81" s="817"/>
      <c r="V81" s="817">
        <v>5</v>
      </c>
      <c r="W81" s="817"/>
      <c r="X81" s="817"/>
      <c r="Y81" s="817"/>
      <c r="Z81" s="817"/>
      <c r="AA81" s="817">
        <v>9</v>
      </c>
      <c r="AB81" s="817"/>
      <c r="AC81" s="817"/>
      <c r="AD81" s="817"/>
      <c r="AE81" s="817"/>
      <c r="AF81" s="817">
        <v>0</v>
      </c>
      <c r="AG81" s="817"/>
      <c r="AH81" s="817"/>
      <c r="AI81" s="817"/>
      <c r="AJ81" s="817"/>
      <c r="AK81" s="817" t="s">
        <v>539</v>
      </c>
      <c r="AL81" s="817"/>
      <c r="AM81" s="817"/>
      <c r="AN81" s="817"/>
      <c r="AO81" s="817"/>
      <c r="AP81" s="817" t="s">
        <v>539</v>
      </c>
      <c r="AQ81" s="817"/>
      <c r="AR81" s="817"/>
      <c r="AS81" s="817"/>
      <c r="AT81" s="817"/>
      <c r="AU81" s="817" t="s">
        <v>539</v>
      </c>
      <c r="AV81" s="817"/>
      <c r="AW81" s="817"/>
      <c r="AX81" s="817"/>
      <c r="AY81" s="817"/>
      <c r="AZ81" s="867"/>
      <c r="BA81" s="867"/>
      <c r="BB81" s="867"/>
      <c r="BC81" s="867"/>
      <c r="BD81" s="86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3" t="s">
        <v>563</v>
      </c>
      <c r="C82" s="864"/>
      <c r="D82" s="864"/>
      <c r="E82" s="864"/>
      <c r="F82" s="864"/>
      <c r="G82" s="864"/>
      <c r="H82" s="864"/>
      <c r="I82" s="864"/>
      <c r="J82" s="864"/>
      <c r="K82" s="864"/>
      <c r="L82" s="864"/>
      <c r="M82" s="864"/>
      <c r="N82" s="864"/>
      <c r="O82" s="864"/>
      <c r="P82" s="865"/>
      <c r="Q82" s="869">
        <v>107</v>
      </c>
      <c r="R82" s="817"/>
      <c r="S82" s="817"/>
      <c r="T82" s="817"/>
      <c r="U82" s="817"/>
      <c r="V82" s="817">
        <v>101</v>
      </c>
      <c r="W82" s="817"/>
      <c r="X82" s="817"/>
      <c r="Y82" s="817"/>
      <c r="Z82" s="817"/>
      <c r="AA82" s="817">
        <v>6</v>
      </c>
      <c r="AB82" s="817"/>
      <c r="AC82" s="817"/>
      <c r="AD82" s="817"/>
      <c r="AE82" s="817"/>
      <c r="AF82" s="817">
        <v>0</v>
      </c>
      <c r="AG82" s="817"/>
      <c r="AH82" s="817"/>
      <c r="AI82" s="817"/>
      <c r="AJ82" s="817"/>
      <c r="AK82" s="817" t="s">
        <v>539</v>
      </c>
      <c r="AL82" s="817"/>
      <c r="AM82" s="817"/>
      <c r="AN82" s="817"/>
      <c r="AO82" s="817"/>
      <c r="AP82" s="817">
        <v>5</v>
      </c>
      <c r="AQ82" s="817"/>
      <c r="AR82" s="817"/>
      <c r="AS82" s="817"/>
      <c r="AT82" s="817"/>
      <c r="AU82" s="817">
        <v>0</v>
      </c>
      <c r="AV82" s="817"/>
      <c r="AW82" s="817"/>
      <c r="AX82" s="817"/>
      <c r="AY82" s="817"/>
      <c r="AZ82" s="867"/>
      <c r="BA82" s="867"/>
      <c r="BB82" s="867"/>
      <c r="BC82" s="867"/>
      <c r="BD82" s="86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3" t="s">
        <v>564</v>
      </c>
      <c r="C83" s="864"/>
      <c r="D83" s="864"/>
      <c r="E83" s="864"/>
      <c r="F83" s="864"/>
      <c r="G83" s="864"/>
      <c r="H83" s="864"/>
      <c r="I83" s="864"/>
      <c r="J83" s="864"/>
      <c r="K83" s="864"/>
      <c r="L83" s="864"/>
      <c r="M83" s="864"/>
      <c r="N83" s="864"/>
      <c r="O83" s="864"/>
      <c r="P83" s="865"/>
      <c r="Q83" s="869">
        <v>76</v>
      </c>
      <c r="R83" s="817"/>
      <c r="S83" s="817"/>
      <c r="T83" s="817"/>
      <c r="U83" s="817"/>
      <c r="V83" s="817">
        <v>76</v>
      </c>
      <c r="W83" s="817"/>
      <c r="X83" s="817"/>
      <c r="Y83" s="817"/>
      <c r="Z83" s="817"/>
      <c r="AA83" s="817">
        <v>0</v>
      </c>
      <c r="AB83" s="817"/>
      <c r="AC83" s="817"/>
      <c r="AD83" s="817"/>
      <c r="AE83" s="817"/>
      <c r="AF83" s="817">
        <v>0</v>
      </c>
      <c r="AG83" s="817"/>
      <c r="AH83" s="817"/>
      <c r="AI83" s="817"/>
      <c r="AJ83" s="817"/>
      <c r="AK83" s="817" t="s">
        <v>539</v>
      </c>
      <c r="AL83" s="817"/>
      <c r="AM83" s="817"/>
      <c r="AN83" s="817"/>
      <c r="AO83" s="817"/>
      <c r="AP83" s="817" t="s">
        <v>539</v>
      </c>
      <c r="AQ83" s="817"/>
      <c r="AR83" s="817"/>
      <c r="AS83" s="817"/>
      <c r="AT83" s="817"/>
      <c r="AU83" s="817" t="s">
        <v>539</v>
      </c>
      <c r="AV83" s="817"/>
      <c r="AW83" s="817"/>
      <c r="AX83" s="817"/>
      <c r="AY83" s="817"/>
      <c r="AZ83" s="867"/>
      <c r="BA83" s="867"/>
      <c r="BB83" s="867"/>
      <c r="BC83" s="867"/>
      <c r="BD83" s="86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3" t="s">
        <v>565</v>
      </c>
      <c r="C84" s="864"/>
      <c r="D84" s="864"/>
      <c r="E84" s="864"/>
      <c r="F84" s="864"/>
      <c r="G84" s="864"/>
      <c r="H84" s="864"/>
      <c r="I84" s="864"/>
      <c r="J84" s="864"/>
      <c r="K84" s="864"/>
      <c r="L84" s="864"/>
      <c r="M84" s="864"/>
      <c r="N84" s="864"/>
      <c r="O84" s="864"/>
      <c r="P84" s="865"/>
      <c r="Q84" s="869">
        <v>198</v>
      </c>
      <c r="R84" s="817"/>
      <c r="S84" s="817"/>
      <c r="T84" s="817"/>
      <c r="U84" s="817"/>
      <c r="V84" s="817">
        <v>90</v>
      </c>
      <c r="W84" s="817"/>
      <c r="X84" s="817"/>
      <c r="Y84" s="817"/>
      <c r="Z84" s="817"/>
      <c r="AA84" s="817">
        <v>109</v>
      </c>
      <c r="AB84" s="817"/>
      <c r="AC84" s="817"/>
      <c r="AD84" s="817"/>
      <c r="AE84" s="817"/>
      <c r="AF84" s="817">
        <v>109</v>
      </c>
      <c r="AG84" s="817"/>
      <c r="AH84" s="817"/>
      <c r="AI84" s="817"/>
      <c r="AJ84" s="817"/>
      <c r="AK84" s="817" t="s">
        <v>539</v>
      </c>
      <c r="AL84" s="817"/>
      <c r="AM84" s="817"/>
      <c r="AN84" s="817"/>
      <c r="AO84" s="817"/>
      <c r="AP84" s="817" t="s">
        <v>539</v>
      </c>
      <c r="AQ84" s="817"/>
      <c r="AR84" s="817"/>
      <c r="AS84" s="817"/>
      <c r="AT84" s="817"/>
      <c r="AU84" s="817" t="s">
        <v>539</v>
      </c>
      <c r="AV84" s="817"/>
      <c r="AW84" s="817"/>
      <c r="AX84" s="817"/>
      <c r="AY84" s="817"/>
      <c r="AZ84" s="867"/>
      <c r="BA84" s="867"/>
      <c r="BB84" s="867"/>
      <c r="BC84" s="867"/>
      <c r="BD84" s="86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3" t="s">
        <v>566</v>
      </c>
      <c r="C85" s="864"/>
      <c r="D85" s="864"/>
      <c r="E85" s="864"/>
      <c r="F85" s="864"/>
      <c r="G85" s="864"/>
      <c r="H85" s="864"/>
      <c r="I85" s="864"/>
      <c r="J85" s="864"/>
      <c r="K85" s="864"/>
      <c r="L85" s="864"/>
      <c r="M85" s="864"/>
      <c r="N85" s="864"/>
      <c r="O85" s="864"/>
      <c r="P85" s="865"/>
      <c r="Q85" s="869">
        <v>191</v>
      </c>
      <c r="R85" s="817"/>
      <c r="S85" s="817"/>
      <c r="T85" s="817"/>
      <c r="U85" s="817"/>
      <c r="V85" s="817">
        <v>182</v>
      </c>
      <c r="W85" s="817"/>
      <c r="X85" s="817"/>
      <c r="Y85" s="817"/>
      <c r="Z85" s="817"/>
      <c r="AA85" s="817">
        <v>9</v>
      </c>
      <c r="AB85" s="817"/>
      <c r="AC85" s="817"/>
      <c r="AD85" s="817"/>
      <c r="AE85" s="817"/>
      <c r="AF85" s="817">
        <v>9</v>
      </c>
      <c r="AG85" s="817"/>
      <c r="AH85" s="817"/>
      <c r="AI85" s="817"/>
      <c r="AJ85" s="817"/>
      <c r="AK85" s="817" t="s">
        <v>539</v>
      </c>
      <c r="AL85" s="817"/>
      <c r="AM85" s="817"/>
      <c r="AN85" s="817"/>
      <c r="AO85" s="817"/>
      <c r="AP85" s="817" t="s">
        <v>539</v>
      </c>
      <c r="AQ85" s="817"/>
      <c r="AR85" s="817"/>
      <c r="AS85" s="817"/>
      <c r="AT85" s="817"/>
      <c r="AU85" s="817" t="s">
        <v>539</v>
      </c>
      <c r="AV85" s="817"/>
      <c r="AW85" s="817"/>
      <c r="AX85" s="817"/>
      <c r="AY85" s="817"/>
      <c r="AZ85" s="867"/>
      <c r="BA85" s="867"/>
      <c r="BB85" s="867"/>
      <c r="BC85" s="867"/>
      <c r="BD85" s="86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3" t="s">
        <v>567</v>
      </c>
      <c r="C86" s="864"/>
      <c r="D86" s="864"/>
      <c r="E86" s="864"/>
      <c r="F86" s="864"/>
      <c r="G86" s="864"/>
      <c r="H86" s="864"/>
      <c r="I86" s="864"/>
      <c r="J86" s="864"/>
      <c r="K86" s="864"/>
      <c r="L86" s="864"/>
      <c r="M86" s="864"/>
      <c r="N86" s="864"/>
      <c r="O86" s="864"/>
      <c r="P86" s="865"/>
      <c r="Q86" s="869">
        <v>193752</v>
      </c>
      <c r="R86" s="817"/>
      <c r="S86" s="817"/>
      <c r="T86" s="817"/>
      <c r="U86" s="817"/>
      <c r="V86" s="817">
        <v>186919</v>
      </c>
      <c r="W86" s="817"/>
      <c r="X86" s="817"/>
      <c r="Y86" s="817"/>
      <c r="Z86" s="817"/>
      <c r="AA86" s="817">
        <v>6833</v>
      </c>
      <c r="AB86" s="817"/>
      <c r="AC86" s="817"/>
      <c r="AD86" s="817"/>
      <c r="AE86" s="817"/>
      <c r="AF86" s="817">
        <v>6833</v>
      </c>
      <c r="AG86" s="817"/>
      <c r="AH86" s="817"/>
      <c r="AI86" s="817"/>
      <c r="AJ86" s="817"/>
      <c r="AK86" s="817">
        <v>1270</v>
      </c>
      <c r="AL86" s="817"/>
      <c r="AM86" s="817"/>
      <c r="AN86" s="817"/>
      <c r="AO86" s="817"/>
      <c r="AP86" s="817" t="s">
        <v>539</v>
      </c>
      <c r="AQ86" s="817"/>
      <c r="AR86" s="817"/>
      <c r="AS86" s="817"/>
      <c r="AT86" s="817"/>
      <c r="AU86" s="817" t="s">
        <v>539</v>
      </c>
      <c r="AV86" s="817"/>
      <c r="AW86" s="817"/>
      <c r="AX86" s="817"/>
      <c r="AY86" s="817"/>
      <c r="AZ86" s="867"/>
      <c r="BA86" s="867"/>
      <c r="BB86" s="867"/>
      <c r="BC86" s="867"/>
      <c r="BD86" s="86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t="s">
        <v>568</v>
      </c>
      <c r="C87" s="871"/>
      <c r="D87" s="871"/>
      <c r="E87" s="871"/>
      <c r="F87" s="871"/>
      <c r="G87" s="871"/>
      <c r="H87" s="871"/>
      <c r="I87" s="871"/>
      <c r="J87" s="871"/>
      <c r="K87" s="871"/>
      <c r="L87" s="871"/>
      <c r="M87" s="871"/>
      <c r="N87" s="871"/>
      <c r="O87" s="871"/>
      <c r="P87" s="872"/>
      <c r="Q87" s="873">
        <v>773</v>
      </c>
      <c r="R87" s="874"/>
      <c r="S87" s="874"/>
      <c r="T87" s="874"/>
      <c r="U87" s="874"/>
      <c r="V87" s="874">
        <v>661</v>
      </c>
      <c r="W87" s="874"/>
      <c r="X87" s="874"/>
      <c r="Y87" s="874"/>
      <c r="Z87" s="874"/>
      <c r="AA87" s="874">
        <v>112</v>
      </c>
      <c r="AB87" s="874"/>
      <c r="AC87" s="874"/>
      <c r="AD87" s="874"/>
      <c r="AE87" s="874"/>
      <c r="AF87" s="874">
        <v>1043</v>
      </c>
      <c r="AG87" s="874"/>
      <c r="AH87" s="874"/>
      <c r="AI87" s="874"/>
      <c r="AJ87" s="874"/>
      <c r="AK87" s="874">
        <v>34</v>
      </c>
      <c r="AL87" s="874"/>
      <c r="AM87" s="874"/>
      <c r="AN87" s="874"/>
      <c r="AO87" s="874"/>
      <c r="AP87" s="874">
        <v>84</v>
      </c>
      <c r="AQ87" s="874"/>
      <c r="AR87" s="874"/>
      <c r="AS87" s="874"/>
      <c r="AT87" s="874"/>
      <c r="AU87" s="874">
        <v>4</v>
      </c>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6" t="s">
        <v>399</v>
      </c>
      <c r="C88" s="777"/>
      <c r="D88" s="777"/>
      <c r="E88" s="777"/>
      <c r="F88" s="777"/>
      <c r="G88" s="777"/>
      <c r="H88" s="777"/>
      <c r="I88" s="777"/>
      <c r="J88" s="777"/>
      <c r="K88" s="777"/>
      <c r="L88" s="777"/>
      <c r="M88" s="777"/>
      <c r="N88" s="777"/>
      <c r="O88" s="777"/>
      <c r="P88" s="778"/>
      <c r="Q88" s="826"/>
      <c r="R88" s="827"/>
      <c r="S88" s="827"/>
      <c r="T88" s="827"/>
      <c r="U88" s="827"/>
      <c r="V88" s="827"/>
      <c r="W88" s="827"/>
      <c r="X88" s="827"/>
      <c r="Y88" s="827"/>
      <c r="Z88" s="827"/>
      <c r="AA88" s="827"/>
      <c r="AB88" s="827"/>
      <c r="AC88" s="827"/>
      <c r="AD88" s="827"/>
      <c r="AE88" s="827"/>
      <c r="AF88" s="830">
        <v>8565</v>
      </c>
      <c r="AG88" s="830"/>
      <c r="AH88" s="830"/>
      <c r="AI88" s="830"/>
      <c r="AJ88" s="830"/>
      <c r="AK88" s="827"/>
      <c r="AL88" s="827"/>
      <c r="AM88" s="827"/>
      <c r="AN88" s="827"/>
      <c r="AO88" s="827"/>
      <c r="AP88" s="830">
        <v>430</v>
      </c>
      <c r="AQ88" s="830"/>
      <c r="AR88" s="830"/>
      <c r="AS88" s="830"/>
      <c r="AT88" s="830"/>
      <c r="AU88" s="830">
        <v>29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400</v>
      </c>
      <c r="BS102" s="777"/>
      <c r="BT102" s="777"/>
      <c r="BU102" s="777"/>
      <c r="BV102" s="777"/>
      <c r="BW102" s="777"/>
      <c r="BX102" s="777"/>
      <c r="BY102" s="777"/>
      <c r="BZ102" s="777"/>
      <c r="CA102" s="777"/>
      <c r="CB102" s="777"/>
      <c r="CC102" s="777"/>
      <c r="CD102" s="777"/>
      <c r="CE102" s="777"/>
      <c r="CF102" s="777"/>
      <c r="CG102" s="778"/>
      <c r="CH102" s="877"/>
      <c r="CI102" s="878"/>
      <c r="CJ102" s="878"/>
      <c r="CK102" s="878"/>
      <c r="CL102" s="879"/>
      <c r="CM102" s="877"/>
      <c r="CN102" s="878"/>
      <c r="CO102" s="878"/>
      <c r="CP102" s="878"/>
      <c r="CQ102" s="879"/>
      <c r="CR102" s="880">
        <v>420</v>
      </c>
      <c r="CS102" s="838"/>
      <c r="CT102" s="838"/>
      <c r="CU102" s="838"/>
      <c r="CV102" s="881"/>
      <c r="CW102" s="880">
        <v>83</v>
      </c>
      <c r="CX102" s="838"/>
      <c r="CY102" s="838"/>
      <c r="CZ102" s="838"/>
      <c r="DA102" s="881"/>
      <c r="DB102" s="880" t="s">
        <v>572</v>
      </c>
      <c r="DC102" s="838"/>
      <c r="DD102" s="838"/>
      <c r="DE102" s="838"/>
      <c r="DF102" s="881"/>
      <c r="DG102" s="880" t="s">
        <v>570</v>
      </c>
      <c r="DH102" s="838"/>
      <c r="DI102" s="838"/>
      <c r="DJ102" s="838"/>
      <c r="DK102" s="881"/>
      <c r="DL102" s="880">
        <v>466</v>
      </c>
      <c r="DM102" s="838"/>
      <c r="DN102" s="838"/>
      <c r="DO102" s="838"/>
      <c r="DP102" s="881"/>
      <c r="DQ102" s="880">
        <v>116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286</v>
      </c>
      <c r="AG109" s="883"/>
      <c r="AH109" s="883"/>
      <c r="AI109" s="883"/>
      <c r="AJ109" s="884"/>
      <c r="AK109" s="882" t="s">
        <v>285</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286</v>
      </c>
      <c r="BW109" s="883"/>
      <c r="BX109" s="883"/>
      <c r="BY109" s="883"/>
      <c r="BZ109" s="884"/>
      <c r="CA109" s="882" t="s">
        <v>285</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286</v>
      </c>
      <c r="DM109" s="883"/>
      <c r="DN109" s="883"/>
      <c r="DO109" s="883"/>
      <c r="DP109" s="884"/>
      <c r="DQ109" s="882" t="s">
        <v>285</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3875629</v>
      </c>
      <c r="AB110" s="890"/>
      <c r="AC110" s="890"/>
      <c r="AD110" s="890"/>
      <c r="AE110" s="891"/>
      <c r="AF110" s="892">
        <v>3705695</v>
      </c>
      <c r="AG110" s="890"/>
      <c r="AH110" s="890"/>
      <c r="AI110" s="890"/>
      <c r="AJ110" s="891"/>
      <c r="AK110" s="892">
        <v>3712485</v>
      </c>
      <c r="AL110" s="890"/>
      <c r="AM110" s="890"/>
      <c r="AN110" s="890"/>
      <c r="AO110" s="891"/>
      <c r="AP110" s="893">
        <v>27.3</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34515886</v>
      </c>
      <c r="BR110" s="927"/>
      <c r="BS110" s="927"/>
      <c r="BT110" s="927"/>
      <c r="BU110" s="927"/>
      <c r="BV110" s="927">
        <v>33600903</v>
      </c>
      <c r="BW110" s="927"/>
      <c r="BX110" s="927"/>
      <c r="BY110" s="927"/>
      <c r="BZ110" s="927"/>
      <c r="CA110" s="927">
        <v>33277162</v>
      </c>
      <c r="CB110" s="927"/>
      <c r="CC110" s="927"/>
      <c r="CD110" s="927"/>
      <c r="CE110" s="927"/>
      <c r="CF110" s="941">
        <v>244.4</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903331</v>
      </c>
      <c r="BR111" s="920"/>
      <c r="BS111" s="920"/>
      <c r="BT111" s="920"/>
      <c r="BU111" s="920"/>
      <c r="BV111" s="920">
        <v>255414</v>
      </c>
      <c r="BW111" s="920"/>
      <c r="BX111" s="920"/>
      <c r="BY111" s="920"/>
      <c r="BZ111" s="920"/>
      <c r="CA111" s="920">
        <v>225083</v>
      </c>
      <c r="CB111" s="920"/>
      <c r="CC111" s="920"/>
      <c r="CD111" s="920"/>
      <c r="CE111" s="920"/>
      <c r="CF111" s="914">
        <v>1.7</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7713019</v>
      </c>
      <c r="BR112" s="920"/>
      <c r="BS112" s="920"/>
      <c r="BT112" s="920"/>
      <c r="BU112" s="920"/>
      <c r="BV112" s="920">
        <v>7775872</v>
      </c>
      <c r="BW112" s="920"/>
      <c r="BX112" s="920"/>
      <c r="BY112" s="920"/>
      <c r="BZ112" s="920"/>
      <c r="CA112" s="920">
        <v>9604173</v>
      </c>
      <c r="CB112" s="920"/>
      <c r="CC112" s="920"/>
      <c r="CD112" s="920"/>
      <c r="CE112" s="920"/>
      <c r="CF112" s="914">
        <v>70.5</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687027</v>
      </c>
      <c r="AB113" s="934"/>
      <c r="AC113" s="934"/>
      <c r="AD113" s="934"/>
      <c r="AE113" s="935"/>
      <c r="AF113" s="936">
        <v>710460</v>
      </c>
      <c r="AG113" s="934"/>
      <c r="AH113" s="934"/>
      <c r="AI113" s="934"/>
      <c r="AJ113" s="935"/>
      <c r="AK113" s="936">
        <v>735594</v>
      </c>
      <c r="AL113" s="934"/>
      <c r="AM113" s="934"/>
      <c r="AN113" s="934"/>
      <c r="AO113" s="935"/>
      <c r="AP113" s="937">
        <v>5.4</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56941</v>
      </c>
      <c r="BR113" s="920"/>
      <c r="BS113" s="920"/>
      <c r="BT113" s="920"/>
      <c r="BU113" s="920"/>
      <c r="BV113" s="920">
        <v>36128</v>
      </c>
      <c r="BW113" s="920"/>
      <c r="BX113" s="920"/>
      <c r="BY113" s="920"/>
      <c r="BZ113" s="920"/>
      <c r="CA113" s="920">
        <v>28918</v>
      </c>
      <c r="CB113" s="920"/>
      <c r="CC113" s="920"/>
      <c r="CD113" s="920"/>
      <c r="CE113" s="920"/>
      <c r="CF113" s="914">
        <v>0.2</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24697</v>
      </c>
      <c r="DH113" s="959"/>
      <c r="DI113" s="959"/>
      <c r="DJ113" s="959"/>
      <c r="DK113" s="960"/>
      <c r="DL113" s="961">
        <v>17454</v>
      </c>
      <c r="DM113" s="959"/>
      <c r="DN113" s="959"/>
      <c r="DO113" s="959"/>
      <c r="DP113" s="960"/>
      <c r="DQ113" s="961">
        <v>11003</v>
      </c>
      <c r="DR113" s="959"/>
      <c r="DS113" s="959"/>
      <c r="DT113" s="959"/>
      <c r="DU113" s="960"/>
      <c r="DV113" s="962">
        <v>0.1</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30744</v>
      </c>
      <c r="AB114" s="959"/>
      <c r="AC114" s="959"/>
      <c r="AD114" s="959"/>
      <c r="AE114" s="960"/>
      <c r="AF114" s="961">
        <v>19077</v>
      </c>
      <c r="AG114" s="959"/>
      <c r="AH114" s="959"/>
      <c r="AI114" s="959"/>
      <c r="AJ114" s="960"/>
      <c r="AK114" s="961">
        <v>4913</v>
      </c>
      <c r="AL114" s="959"/>
      <c r="AM114" s="959"/>
      <c r="AN114" s="959"/>
      <c r="AO114" s="960"/>
      <c r="AP114" s="962">
        <v>0</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6034505</v>
      </c>
      <c r="BR114" s="920"/>
      <c r="BS114" s="920"/>
      <c r="BT114" s="920"/>
      <c r="BU114" s="920"/>
      <c r="BV114" s="920">
        <v>5765198</v>
      </c>
      <c r="BW114" s="920"/>
      <c r="BX114" s="920"/>
      <c r="BY114" s="920"/>
      <c r="BZ114" s="920"/>
      <c r="CA114" s="920">
        <v>5495212</v>
      </c>
      <c r="CB114" s="920"/>
      <c r="CC114" s="920"/>
      <c r="CD114" s="920"/>
      <c r="CE114" s="920"/>
      <c r="CF114" s="914">
        <v>40.4</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181377</v>
      </c>
      <c r="AB115" s="934"/>
      <c r="AC115" s="934"/>
      <c r="AD115" s="934"/>
      <c r="AE115" s="935"/>
      <c r="AF115" s="936">
        <v>173470</v>
      </c>
      <c r="AG115" s="934"/>
      <c r="AH115" s="934"/>
      <c r="AI115" s="934"/>
      <c r="AJ115" s="935"/>
      <c r="AK115" s="936">
        <v>34366</v>
      </c>
      <c r="AL115" s="934"/>
      <c r="AM115" s="934"/>
      <c r="AN115" s="934"/>
      <c r="AO115" s="935"/>
      <c r="AP115" s="937">
        <v>0.3</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171452</v>
      </c>
      <c r="BR115" s="920"/>
      <c r="BS115" s="920"/>
      <c r="BT115" s="920"/>
      <c r="BU115" s="920"/>
      <c r="BV115" s="920">
        <v>152254</v>
      </c>
      <c r="BW115" s="920"/>
      <c r="BX115" s="920"/>
      <c r="BY115" s="920"/>
      <c r="BZ115" s="920"/>
      <c r="CA115" s="920">
        <v>114269</v>
      </c>
      <c r="CB115" s="920"/>
      <c r="CC115" s="920"/>
      <c r="CD115" s="920"/>
      <c r="CE115" s="920"/>
      <c r="CF115" s="914">
        <v>0.8</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80</v>
      </c>
      <c r="AB116" s="959"/>
      <c r="AC116" s="959"/>
      <c r="AD116" s="959"/>
      <c r="AE116" s="960"/>
      <c r="AF116" s="961">
        <v>61</v>
      </c>
      <c r="AG116" s="959"/>
      <c r="AH116" s="959"/>
      <c r="AI116" s="959"/>
      <c r="AJ116" s="960"/>
      <c r="AK116" s="961">
        <v>36</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59269</v>
      </c>
      <c r="DH116" s="959"/>
      <c r="DI116" s="959"/>
      <c r="DJ116" s="959"/>
      <c r="DK116" s="960"/>
      <c r="DL116" s="961">
        <v>50802</v>
      </c>
      <c r="DM116" s="959"/>
      <c r="DN116" s="959"/>
      <c r="DO116" s="959"/>
      <c r="DP116" s="960"/>
      <c r="DQ116" s="961">
        <v>42335</v>
      </c>
      <c r="DR116" s="959"/>
      <c r="DS116" s="959"/>
      <c r="DT116" s="959"/>
      <c r="DU116" s="960"/>
      <c r="DV116" s="962">
        <v>0.3</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4774857</v>
      </c>
      <c r="AB117" s="966"/>
      <c r="AC117" s="966"/>
      <c r="AD117" s="966"/>
      <c r="AE117" s="967"/>
      <c r="AF117" s="965">
        <v>4608763</v>
      </c>
      <c r="AG117" s="966"/>
      <c r="AH117" s="966"/>
      <c r="AI117" s="966"/>
      <c r="AJ117" s="967"/>
      <c r="AK117" s="965">
        <v>4487394</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286</v>
      </c>
      <c r="AG118" s="883"/>
      <c r="AH118" s="883"/>
      <c r="AI118" s="883"/>
      <c r="AJ118" s="884"/>
      <c r="AK118" s="882" t="s">
        <v>285</v>
      </c>
      <c r="AL118" s="883"/>
      <c r="AM118" s="883"/>
      <c r="AN118" s="883"/>
      <c r="AO118" s="884"/>
      <c r="AP118" s="990" t="s">
        <v>409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437</v>
      </c>
      <c r="BP118" s="994"/>
      <c r="BQ118" s="985">
        <v>49395134</v>
      </c>
      <c r="BR118" s="986"/>
      <c r="BS118" s="986"/>
      <c r="BT118" s="986"/>
      <c r="BU118" s="986"/>
      <c r="BV118" s="986">
        <v>47585769</v>
      </c>
      <c r="BW118" s="986"/>
      <c r="BX118" s="986"/>
      <c r="BY118" s="986"/>
      <c r="BZ118" s="986"/>
      <c r="CA118" s="986">
        <v>48744817</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8555141</v>
      </c>
      <c r="BR119" s="927"/>
      <c r="BS119" s="927"/>
      <c r="BT119" s="927"/>
      <c r="BU119" s="927"/>
      <c r="BV119" s="927">
        <v>8743598</v>
      </c>
      <c r="BW119" s="927"/>
      <c r="BX119" s="927"/>
      <c r="BY119" s="927"/>
      <c r="BZ119" s="927"/>
      <c r="CA119" s="927">
        <v>10039930</v>
      </c>
      <c r="CB119" s="927"/>
      <c r="CC119" s="927"/>
      <c r="CD119" s="927"/>
      <c r="CE119" s="927"/>
      <c r="CF119" s="941">
        <v>73.7</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819365</v>
      </c>
      <c r="DH119" s="998"/>
      <c r="DI119" s="998"/>
      <c r="DJ119" s="998"/>
      <c r="DK119" s="999"/>
      <c r="DL119" s="1000">
        <v>187158</v>
      </c>
      <c r="DM119" s="998"/>
      <c r="DN119" s="998"/>
      <c r="DO119" s="998"/>
      <c r="DP119" s="999"/>
      <c r="DQ119" s="1000">
        <v>171745</v>
      </c>
      <c r="DR119" s="998"/>
      <c r="DS119" s="998"/>
      <c r="DT119" s="998"/>
      <c r="DU119" s="999"/>
      <c r="DV119" s="1001">
        <v>1.3</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721208</v>
      </c>
      <c r="BR120" s="920"/>
      <c r="BS120" s="920"/>
      <c r="BT120" s="920"/>
      <c r="BU120" s="920"/>
      <c r="BV120" s="920">
        <v>580103</v>
      </c>
      <c r="BW120" s="920"/>
      <c r="BX120" s="920"/>
      <c r="BY120" s="920"/>
      <c r="BZ120" s="920"/>
      <c r="CA120" s="920">
        <v>541448</v>
      </c>
      <c r="CB120" s="920"/>
      <c r="CC120" s="920"/>
      <c r="CD120" s="920"/>
      <c r="CE120" s="920"/>
      <c r="CF120" s="914">
        <v>4</v>
      </c>
      <c r="CG120" s="915"/>
      <c r="CH120" s="915"/>
      <c r="CI120" s="915"/>
      <c r="CJ120" s="915"/>
      <c r="CK120" s="1013" t="s">
        <v>443</v>
      </c>
      <c r="CL120" s="1014"/>
      <c r="CM120" s="1014"/>
      <c r="CN120" s="1014"/>
      <c r="CO120" s="1015"/>
      <c r="CP120" s="1021" t="s">
        <v>393</v>
      </c>
      <c r="CQ120" s="1022"/>
      <c r="CR120" s="1022"/>
      <c r="CS120" s="1022"/>
      <c r="CT120" s="1022"/>
      <c r="CU120" s="1022"/>
      <c r="CV120" s="1022"/>
      <c r="CW120" s="1022"/>
      <c r="CX120" s="1022"/>
      <c r="CY120" s="1022"/>
      <c r="CZ120" s="1022"/>
      <c r="DA120" s="1022"/>
      <c r="DB120" s="1022"/>
      <c r="DC120" s="1022"/>
      <c r="DD120" s="1022"/>
      <c r="DE120" s="1022"/>
      <c r="DF120" s="1023"/>
      <c r="DG120" s="926">
        <v>3555496</v>
      </c>
      <c r="DH120" s="927"/>
      <c r="DI120" s="927"/>
      <c r="DJ120" s="927"/>
      <c r="DK120" s="927"/>
      <c r="DL120" s="927">
        <v>3811415</v>
      </c>
      <c r="DM120" s="927"/>
      <c r="DN120" s="927"/>
      <c r="DO120" s="927"/>
      <c r="DP120" s="927"/>
      <c r="DQ120" s="927">
        <v>3852667</v>
      </c>
      <c r="DR120" s="927"/>
      <c r="DS120" s="927"/>
      <c r="DT120" s="927"/>
      <c r="DU120" s="927"/>
      <c r="DV120" s="928">
        <v>28.3</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9411</v>
      </c>
      <c r="AB121" s="959"/>
      <c r="AC121" s="959"/>
      <c r="AD121" s="959"/>
      <c r="AE121" s="960"/>
      <c r="AF121" s="961">
        <v>8162</v>
      </c>
      <c r="AG121" s="959"/>
      <c r="AH121" s="959"/>
      <c r="AI121" s="959"/>
      <c r="AJ121" s="960"/>
      <c r="AK121" s="961">
        <v>7065</v>
      </c>
      <c r="AL121" s="959"/>
      <c r="AM121" s="959"/>
      <c r="AN121" s="959"/>
      <c r="AO121" s="960"/>
      <c r="AP121" s="962">
        <v>0.1</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30466728</v>
      </c>
      <c r="BR121" s="986"/>
      <c r="BS121" s="986"/>
      <c r="BT121" s="986"/>
      <c r="BU121" s="986"/>
      <c r="BV121" s="986">
        <v>30354728</v>
      </c>
      <c r="BW121" s="986"/>
      <c r="BX121" s="986"/>
      <c r="BY121" s="986"/>
      <c r="BZ121" s="986"/>
      <c r="CA121" s="986">
        <v>30297377</v>
      </c>
      <c r="CB121" s="986"/>
      <c r="CC121" s="986"/>
      <c r="CD121" s="986"/>
      <c r="CE121" s="986"/>
      <c r="CF121" s="1024">
        <v>222.5</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795775</v>
      </c>
      <c r="DH121" s="920"/>
      <c r="DI121" s="920"/>
      <c r="DJ121" s="920"/>
      <c r="DK121" s="920"/>
      <c r="DL121" s="920">
        <v>899730</v>
      </c>
      <c r="DM121" s="920"/>
      <c r="DN121" s="920"/>
      <c r="DO121" s="920"/>
      <c r="DP121" s="920"/>
      <c r="DQ121" s="920">
        <v>2918525</v>
      </c>
      <c r="DR121" s="920"/>
      <c r="DS121" s="920"/>
      <c r="DT121" s="920"/>
      <c r="DU121" s="920"/>
      <c r="DV121" s="921">
        <v>21.4</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446</v>
      </c>
      <c r="BP122" s="994"/>
      <c r="BQ122" s="1034">
        <v>39743077</v>
      </c>
      <c r="BR122" s="1035"/>
      <c r="BS122" s="1035"/>
      <c r="BT122" s="1035"/>
      <c r="BU122" s="1035"/>
      <c r="BV122" s="1035">
        <v>39678429</v>
      </c>
      <c r="BW122" s="1035"/>
      <c r="BX122" s="1035"/>
      <c r="BY122" s="1035"/>
      <c r="BZ122" s="1035"/>
      <c r="CA122" s="1035">
        <v>40878755</v>
      </c>
      <c r="CB122" s="1035"/>
      <c r="CC122" s="1035"/>
      <c r="CD122" s="1035"/>
      <c r="CE122" s="1035"/>
      <c r="CF122" s="987"/>
      <c r="CG122" s="988"/>
      <c r="CH122" s="988"/>
      <c r="CI122" s="988"/>
      <c r="CJ122" s="989"/>
      <c r="CK122" s="1016"/>
      <c r="CL122" s="1017"/>
      <c r="CM122" s="1017"/>
      <c r="CN122" s="1017"/>
      <c r="CO122" s="1018"/>
      <c r="CP122" s="1007" t="s">
        <v>392</v>
      </c>
      <c r="CQ122" s="1008"/>
      <c r="CR122" s="1008"/>
      <c r="CS122" s="1008"/>
      <c r="CT122" s="1008"/>
      <c r="CU122" s="1008"/>
      <c r="CV122" s="1008"/>
      <c r="CW122" s="1008"/>
      <c r="CX122" s="1008"/>
      <c r="CY122" s="1008"/>
      <c r="CZ122" s="1008"/>
      <c r="DA122" s="1008"/>
      <c r="DB122" s="1008"/>
      <c r="DC122" s="1008"/>
      <c r="DD122" s="1008"/>
      <c r="DE122" s="1008"/>
      <c r="DF122" s="1009"/>
      <c r="DG122" s="919">
        <v>2691342</v>
      </c>
      <c r="DH122" s="920"/>
      <c r="DI122" s="920"/>
      <c r="DJ122" s="920"/>
      <c r="DK122" s="920"/>
      <c r="DL122" s="920">
        <v>2457285</v>
      </c>
      <c r="DM122" s="920"/>
      <c r="DN122" s="920"/>
      <c r="DO122" s="920"/>
      <c r="DP122" s="920"/>
      <c r="DQ122" s="920">
        <v>2269270</v>
      </c>
      <c r="DR122" s="920"/>
      <c r="DS122" s="920"/>
      <c r="DT122" s="920"/>
      <c r="DU122" s="920"/>
      <c r="DV122" s="921">
        <v>16.7</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9754</v>
      </c>
      <c r="AB123" s="959"/>
      <c r="AC123" s="959"/>
      <c r="AD123" s="959"/>
      <c r="AE123" s="960"/>
      <c r="AF123" s="961">
        <v>9597</v>
      </c>
      <c r="AG123" s="959"/>
      <c r="AH123" s="959"/>
      <c r="AI123" s="959"/>
      <c r="AJ123" s="960"/>
      <c r="AK123" s="961">
        <v>9433</v>
      </c>
      <c r="AL123" s="959"/>
      <c r="AM123" s="959"/>
      <c r="AN123" s="959"/>
      <c r="AO123" s="960"/>
      <c r="AP123" s="962">
        <v>0.1</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69.5</v>
      </c>
      <c r="BR123" s="1027"/>
      <c r="BS123" s="1027"/>
      <c r="BT123" s="1027"/>
      <c r="BU123" s="1027"/>
      <c r="BV123" s="1027">
        <v>58.3</v>
      </c>
      <c r="BW123" s="1027"/>
      <c r="BX123" s="1027"/>
      <c r="BY123" s="1027"/>
      <c r="BZ123" s="1027"/>
      <c r="CA123" s="1027">
        <v>57.7</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444891</v>
      </c>
      <c r="DH123" s="959"/>
      <c r="DI123" s="959"/>
      <c r="DJ123" s="959"/>
      <c r="DK123" s="960"/>
      <c r="DL123" s="961">
        <v>420335</v>
      </c>
      <c r="DM123" s="959"/>
      <c r="DN123" s="959"/>
      <c r="DO123" s="959"/>
      <c r="DP123" s="960"/>
      <c r="DQ123" s="961">
        <v>387008</v>
      </c>
      <c r="DR123" s="959"/>
      <c r="DS123" s="959"/>
      <c r="DT123" s="959"/>
      <c r="DU123" s="960"/>
      <c r="DV123" s="962">
        <v>2.8</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225241</v>
      </c>
      <c r="DH124" s="998"/>
      <c r="DI124" s="998"/>
      <c r="DJ124" s="998"/>
      <c r="DK124" s="999"/>
      <c r="DL124" s="1000">
        <v>187013</v>
      </c>
      <c r="DM124" s="998"/>
      <c r="DN124" s="998"/>
      <c r="DO124" s="998"/>
      <c r="DP124" s="999"/>
      <c r="DQ124" s="1000">
        <v>176703</v>
      </c>
      <c r="DR124" s="998"/>
      <c r="DS124" s="998"/>
      <c r="DT124" s="998"/>
      <c r="DU124" s="999"/>
      <c r="DV124" s="1001">
        <v>1.3</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162212</v>
      </c>
      <c r="AB126" s="959"/>
      <c r="AC126" s="959"/>
      <c r="AD126" s="959"/>
      <c r="AE126" s="960"/>
      <c r="AF126" s="961">
        <v>155711</v>
      </c>
      <c r="AG126" s="959"/>
      <c r="AH126" s="959"/>
      <c r="AI126" s="959"/>
      <c r="AJ126" s="960"/>
      <c r="AK126" s="961">
        <v>17868</v>
      </c>
      <c r="AL126" s="959"/>
      <c r="AM126" s="959"/>
      <c r="AN126" s="959"/>
      <c r="AO126" s="960"/>
      <c r="AP126" s="962">
        <v>0.1</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v>1636</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457</v>
      </c>
      <c r="AY127" s="887"/>
      <c r="AZ127" s="887"/>
      <c r="BA127" s="887"/>
      <c r="BB127" s="887"/>
      <c r="BC127" s="887"/>
      <c r="BD127" s="887"/>
      <c r="BE127" s="888"/>
      <c r="BF127" s="1041" t="s">
        <v>113</v>
      </c>
      <c r="BG127" s="1042"/>
      <c r="BH127" s="1042"/>
      <c r="BI127" s="1042"/>
      <c r="BJ127" s="1042"/>
      <c r="BK127" s="1042"/>
      <c r="BL127" s="1051"/>
      <c r="BM127" s="1041">
        <v>12.66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v>171452</v>
      </c>
      <c r="DH127" s="1048"/>
      <c r="DI127" s="1048"/>
      <c r="DJ127" s="1048"/>
      <c r="DK127" s="1048"/>
      <c r="DL127" s="1048">
        <v>150618</v>
      </c>
      <c r="DM127" s="1048"/>
      <c r="DN127" s="1048"/>
      <c r="DO127" s="1048"/>
      <c r="DP127" s="1048"/>
      <c r="DQ127" s="1048">
        <v>114269</v>
      </c>
      <c r="DR127" s="1048"/>
      <c r="DS127" s="1048"/>
      <c r="DT127" s="1048"/>
      <c r="DU127" s="1048"/>
      <c r="DV127" s="1049">
        <v>0.8</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103456</v>
      </c>
      <c r="AB128" s="1090"/>
      <c r="AC128" s="1090"/>
      <c r="AD128" s="1090"/>
      <c r="AE128" s="1091"/>
      <c r="AF128" s="1092">
        <v>87073</v>
      </c>
      <c r="AG128" s="1090"/>
      <c r="AH128" s="1090"/>
      <c r="AI128" s="1090"/>
      <c r="AJ128" s="1091"/>
      <c r="AK128" s="1092">
        <v>84364</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113</v>
      </c>
      <c r="BG128" s="1067"/>
      <c r="BH128" s="1067"/>
      <c r="BI128" s="1067"/>
      <c r="BJ128" s="1067"/>
      <c r="BK128" s="1067"/>
      <c r="BL128" s="1068"/>
      <c r="BM128" s="1066">
        <v>17.66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16978312</v>
      </c>
      <c r="AB129" s="959"/>
      <c r="AC129" s="959"/>
      <c r="AD129" s="959"/>
      <c r="AE129" s="960"/>
      <c r="AF129" s="961">
        <v>16632993</v>
      </c>
      <c r="AG129" s="959"/>
      <c r="AH129" s="959"/>
      <c r="AI129" s="959"/>
      <c r="AJ129" s="960"/>
      <c r="AK129" s="961">
        <v>16798359</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10.3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3109107</v>
      </c>
      <c r="AB130" s="959"/>
      <c r="AC130" s="959"/>
      <c r="AD130" s="959"/>
      <c r="AE130" s="960"/>
      <c r="AF130" s="961">
        <v>3073056</v>
      </c>
      <c r="AG130" s="959"/>
      <c r="AH130" s="959"/>
      <c r="AI130" s="959"/>
      <c r="AJ130" s="960"/>
      <c r="AK130" s="961">
        <v>3183668</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57.7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13869205</v>
      </c>
      <c r="AB131" s="998"/>
      <c r="AC131" s="998"/>
      <c r="AD131" s="998"/>
      <c r="AE131" s="999"/>
      <c r="AF131" s="1000">
        <v>13559937</v>
      </c>
      <c r="AG131" s="998"/>
      <c r="AH131" s="998"/>
      <c r="AI131" s="998"/>
      <c r="AJ131" s="999"/>
      <c r="AK131" s="1000">
        <v>13614691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11.264481269999999</v>
      </c>
      <c r="AB132" s="1104"/>
      <c r="AC132" s="1104"/>
      <c r="AD132" s="1104"/>
      <c r="AE132" s="1105"/>
      <c r="AF132" s="1106">
        <v>10.68319123</v>
      </c>
      <c r="AG132" s="1104"/>
      <c r="AH132" s="1104"/>
      <c r="AI132" s="1104"/>
      <c r="AJ132" s="1105"/>
      <c r="AK132" s="1106">
        <v>8.9562223630000002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11.8</v>
      </c>
      <c r="AB133" s="1111"/>
      <c r="AC133" s="1111"/>
      <c r="AD133" s="1111"/>
      <c r="AE133" s="1112"/>
      <c r="AF133" s="1110">
        <v>11.2</v>
      </c>
      <c r="AG133" s="1111"/>
      <c r="AH133" s="1111"/>
      <c r="AI133" s="1111"/>
      <c r="AJ133" s="1112"/>
      <c r="AK133" s="1110">
        <v>10.3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topLeftCell="T4" zoomScaleNormal="85" zoomScaleSheetLayoutView="55" workbookViewId="0">
      <selection activeCell="AD53" sqref="AD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topLeftCell="A22" zoomScaleNormal="40" zoomScaleSheetLayoutView="55" workbookViewId="0">
      <selection activeCell="AH18" sqref="AH1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topLeftCell="F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4495908</v>
      </c>
      <c r="L9" s="264">
        <v>107534</v>
      </c>
      <c r="M9" s="265">
        <v>83170</v>
      </c>
      <c r="N9" s="266">
        <v>29.3</v>
      </c>
    </row>
    <row r="10" spans="1:16">
      <c r="A10" s="248"/>
      <c r="B10" s="244"/>
      <c r="C10" s="244"/>
      <c r="D10" s="244"/>
      <c r="E10" s="244"/>
      <c r="F10" s="244"/>
      <c r="G10" s="1119" t="s">
        <v>479</v>
      </c>
      <c r="H10" s="1120"/>
      <c r="I10" s="1120"/>
      <c r="J10" s="1121"/>
      <c r="K10" s="267">
        <v>753574</v>
      </c>
      <c r="L10" s="268">
        <v>18024</v>
      </c>
      <c r="M10" s="269">
        <v>7053</v>
      </c>
      <c r="N10" s="270">
        <v>155.6</v>
      </c>
    </row>
    <row r="11" spans="1:16" ht="13.5" customHeight="1">
      <c r="A11" s="248"/>
      <c r="B11" s="244"/>
      <c r="C11" s="244"/>
      <c r="D11" s="244"/>
      <c r="E11" s="244"/>
      <c r="F11" s="244"/>
      <c r="G11" s="1119" t="s">
        <v>480</v>
      </c>
      <c r="H11" s="1120"/>
      <c r="I11" s="1120"/>
      <c r="J11" s="1121"/>
      <c r="K11" s="267">
        <v>138858</v>
      </c>
      <c r="L11" s="268">
        <v>3321</v>
      </c>
      <c r="M11" s="269">
        <v>8860</v>
      </c>
      <c r="N11" s="270">
        <v>-62.5</v>
      </c>
    </row>
    <row r="12" spans="1:16" ht="13.5" customHeight="1">
      <c r="A12" s="248"/>
      <c r="B12" s="244"/>
      <c r="C12" s="244"/>
      <c r="D12" s="244"/>
      <c r="E12" s="244"/>
      <c r="F12" s="244"/>
      <c r="G12" s="1119" t="s">
        <v>481</v>
      </c>
      <c r="H12" s="1120"/>
      <c r="I12" s="1120"/>
      <c r="J12" s="1121"/>
      <c r="K12" s="267">
        <v>83375</v>
      </c>
      <c r="L12" s="268">
        <v>1994</v>
      </c>
      <c r="M12" s="269">
        <v>837</v>
      </c>
      <c r="N12" s="270">
        <v>138.19999999999999</v>
      </c>
    </row>
    <row r="13" spans="1:16" ht="13.5" customHeight="1">
      <c r="A13" s="248"/>
      <c r="B13" s="244"/>
      <c r="C13" s="244"/>
      <c r="D13" s="244"/>
      <c r="E13" s="244"/>
      <c r="F13" s="244"/>
      <c r="G13" s="1119" t="s">
        <v>482</v>
      </c>
      <c r="H13" s="1120"/>
      <c r="I13" s="1120"/>
      <c r="J13" s="1121"/>
      <c r="K13" s="267" t="s">
        <v>483</v>
      </c>
      <c r="L13" s="268" t="s">
        <v>483</v>
      </c>
      <c r="M13" s="269">
        <v>4</v>
      </c>
      <c r="N13" s="270" t="s">
        <v>483</v>
      </c>
    </row>
    <row r="14" spans="1:16" ht="13.5" customHeight="1">
      <c r="A14" s="248"/>
      <c r="B14" s="244"/>
      <c r="C14" s="244"/>
      <c r="D14" s="244"/>
      <c r="E14" s="244"/>
      <c r="F14" s="244"/>
      <c r="G14" s="1119" t="s">
        <v>484</v>
      </c>
      <c r="H14" s="1120"/>
      <c r="I14" s="1120"/>
      <c r="J14" s="1121"/>
      <c r="K14" s="267">
        <v>181181</v>
      </c>
      <c r="L14" s="268">
        <v>4334</v>
      </c>
      <c r="M14" s="269">
        <v>3453</v>
      </c>
      <c r="N14" s="270">
        <v>25.5</v>
      </c>
    </row>
    <row r="15" spans="1:16" ht="13.5" customHeight="1">
      <c r="A15" s="248"/>
      <c r="B15" s="244"/>
      <c r="C15" s="244"/>
      <c r="D15" s="244"/>
      <c r="E15" s="244"/>
      <c r="F15" s="244"/>
      <c r="G15" s="1119" t="s">
        <v>485</v>
      </c>
      <c r="H15" s="1120"/>
      <c r="I15" s="1120"/>
      <c r="J15" s="1121"/>
      <c r="K15" s="267" t="s">
        <v>483</v>
      </c>
      <c r="L15" s="268" t="s">
        <v>483</v>
      </c>
      <c r="M15" s="269">
        <v>1923</v>
      </c>
      <c r="N15" s="270" t="s">
        <v>483</v>
      </c>
    </row>
    <row r="16" spans="1:16">
      <c r="A16" s="248"/>
      <c r="B16" s="244"/>
      <c r="C16" s="244"/>
      <c r="D16" s="244"/>
      <c r="E16" s="244"/>
      <c r="F16" s="244"/>
      <c r="G16" s="1122" t="s">
        <v>486</v>
      </c>
      <c r="H16" s="1123"/>
      <c r="I16" s="1123"/>
      <c r="J16" s="1124"/>
      <c r="K16" s="268">
        <v>-574404</v>
      </c>
      <c r="L16" s="268">
        <v>-13739</v>
      </c>
      <c r="M16" s="269">
        <v>-10272</v>
      </c>
      <c r="N16" s="270">
        <v>33.799999999999997</v>
      </c>
    </row>
    <row r="17" spans="1:16">
      <c r="A17" s="248"/>
      <c r="B17" s="244"/>
      <c r="C17" s="244"/>
      <c r="D17" s="244"/>
      <c r="E17" s="244"/>
      <c r="F17" s="244"/>
      <c r="G17" s="1122" t="s">
        <v>170</v>
      </c>
      <c r="H17" s="1123"/>
      <c r="I17" s="1123"/>
      <c r="J17" s="1124"/>
      <c r="K17" s="268">
        <v>5078492</v>
      </c>
      <c r="L17" s="268">
        <v>121469</v>
      </c>
      <c r="M17" s="269">
        <v>95028</v>
      </c>
      <c r="N17" s="270">
        <v>27.8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13.37</v>
      </c>
      <c r="L21" s="281">
        <v>9.36</v>
      </c>
      <c r="M21" s="282">
        <v>4.01</v>
      </c>
      <c r="N21" s="249"/>
      <c r="O21" s="283"/>
      <c r="P21" s="279"/>
    </row>
    <row r="22" spans="1:16" s="284" customFormat="1">
      <c r="A22" s="279"/>
      <c r="B22" s="249"/>
      <c r="C22" s="249"/>
      <c r="D22" s="249"/>
      <c r="E22" s="249"/>
      <c r="F22" s="249"/>
      <c r="G22" s="1114" t="s">
        <v>492</v>
      </c>
      <c r="H22" s="1115"/>
      <c r="I22" s="1115"/>
      <c r="J22" s="1116"/>
      <c r="K22" s="285">
        <v>92</v>
      </c>
      <c r="L22" s="286">
        <v>96.8</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496</v>
      </c>
      <c r="H32" s="1131"/>
      <c r="I32" s="1131"/>
      <c r="J32" s="1132"/>
      <c r="K32" s="294">
        <v>3712485</v>
      </c>
      <c r="L32" s="294">
        <v>88796</v>
      </c>
      <c r="M32" s="295">
        <v>65071</v>
      </c>
      <c r="N32" s="296">
        <v>36.5</v>
      </c>
    </row>
    <row r="33" spans="1:16" ht="13.5" customHeight="1">
      <c r="A33" s="248"/>
      <c r="B33" s="244"/>
      <c r="C33" s="244"/>
      <c r="D33" s="244"/>
      <c r="E33" s="244"/>
      <c r="F33" s="244"/>
      <c r="G33" s="1130" t="s">
        <v>497</v>
      </c>
      <c r="H33" s="1131"/>
      <c r="I33" s="1131"/>
      <c r="J33" s="1132"/>
      <c r="K33" s="294" t="s">
        <v>483</v>
      </c>
      <c r="L33" s="294" t="s">
        <v>483</v>
      </c>
      <c r="M33" s="295" t="s">
        <v>483</v>
      </c>
      <c r="N33" s="296" t="s">
        <v>483</v>
      </c>
    </row>
    <row r="34" spans="1:16" ht="27" customHeight="1">
      <c r="A34" s="248"/>
      <c r="B34" s="244"/>
      <c r="C34" s="244"/>
      <c r="D34" s="244"/>
      <c r="E34" s="244"/>
      <c r="F34" s="244"/>
      <c r="G34" s="1130" t="s">
        <v>498</v>
      </c>
      <c r="H34" s="1131"/>
      <c r="I34" s="1131"/>
      <c r="J34" s="1132"/>
      <c r="K34" s="294" t="s">
        <v>483</v>
      </c>
      <c r="L34" s="294" t="s">
        <v>483</v>
      </c>
      <c r="M34" s="295">
        <v>23</v>
      </c>
      <c r="N34" s="296" t="s">
        <v>483</v>
      </c>
    </row>
    <row r="35" spans="1:16" ht="27" customHeight="1">
      <c r="A35" s="248"/>
      <c r="B35" s="244"/>
      <c r="C35" s="244"/>
      <c r="D35" s="244"/>
      <c r="E35" s="244"/>
      <c r="F35" s="244"/>
      <c r="G35" s="1130" t="s">
        <v>499</v>
      </c>
      <c r="H35" s="1131"/>
      <c r="I35" s="1131"/>
      <c r="J35" s="1132"/>
      <c r="K35" s="294">
        <v>735594</v>
      </c>
      <c r="L35" s="294">
        <v>17594</v>
      </c>
      <c r="M35" s="295">
        <v>17560</v>
      </c>
      <c r="N35" s="296">
        <v>0.2</v>
      </c>
    </row>
    <row r="36" spans="1:16" ht="27" customHeight="1">
      <c r="A36" s="248"/>
      <c r="B36" s="244"/>
      <c r="C36" s="244"/>
      <c r="D36" s="244"/>
      <c r="E36" s="244"/>
      <c r="F36" s="244"/>
      <c r="G36" s="1130" t="s">
        <v>500</v>
      </c>
      <c r="H36" s="1131"/>
      <c r="I36" s="1131"/>
      <c r="J36" s="1132"/>
      <c r="K36" s="294">
        <v>4913</v>
      </c>
      <c r="L36" s="294">
        <v>118</v>
      </c>
      <c r="M36" s="295">
        <v>3274</v>
      </c>
      <c r="N36" s="296">
        <v>-96.4</v>
      </c>
    </row>
    <row r="37" spans="1:16" ht="13.5" customHeight="1">
      <c r="A37" s="248"/>
      <c r="B37" s="244"/>
      <c r="C37" s="244"/>
      <c r="D37" s="244"/>
      <c r="E37" s="244"/>
      <c r="F37" s="244"/>
      <c r="G37" s="1130" t="s">
        <v>501</v>
      </c>
      <c r="H37" s="1131"/>
      <c r="I37" s="1131"/>
      <c r="J37" s="1132"/>
      <c r="K37" s="294">
        <v>34366</v>
      </c>
      <c r="L37" s="294">
        <v>822</v>
      </c>
      <c r="M37" s="295">
        <v>1387</v>
      </c>
      <c r="N37" s="296">
        <v>-40.700000000000003</v>
      </c>
    </row>
    <row r="38" spans="1:16" ht="27" customHeight="1">
      <c r="A38" s="248"/>
      <c r="B38" s="244"/>
      <c r="C38" s="244"/>
      <c r="D38" s="244"/>
      <c r="E38" s="244"/>
      <c r="F38" s="244"/>
      <c r="G38" s="1133" t="s">
        <v>502</v>
      </c>
      <c r="H38" s="1134"/>
      <c r="I38" s="1134"/>
      <c r="J38" s="1135"/>
      <c r="K38" s="297">
        <v>36</v>
      </c>
      <c r="L38" s="297">
        <v>1</v>
      </c>
      <c r="M38" s="298">
        <v>7</v>
      </c>
      <c r="N38" s="299">
        <v>-85.7</v>
      </c>
      <c r="O38" s="293"/>
    </row>
    <row r="39" spans="1:16">
      <c r="A39" s="248"/>
      <c r="B39" s="244"/>
      <c r="C39" s="244"/>
      <c r="D39" s="244"/>
      <c r="E39" s="244"/>
      <c r="F39" s="244"/>
      <c r="G39" s="1133" t="s">
        <v>503</v>
      </c>
      <c r="H39" s="1134"/>
      <c r="I39" s="1134"/>
      <c r="J39" s="1135"/>
      <c r="K39" s="300">
        <v>-84364</v>
      </c>
      <c r="L39" s="300">
        <v>-2018</v>
      </c>
      <c r="M39" s="301">
        <v>-4282</v>
      </c>
      <c r="N39" s="302">
        <v>-52.9</v>
      </c>
      <c r="O39" s="293"/>
    </row>
    <row r="40" spans="1:16" ht="27" customHeight="1">
      <c r="A40" s="248"/>
      <c r="B40" s="244"/>
      <c r="C40" s="244"/>
      <c r="D40" s="244"/>
      <c r="E40" s="244"/>
      <c r="F40" s="244"/>
      <c r="G40" s="1130" t="s">
        <v>504</v>
      </c>
      <c r="H40" s="1131"/>
      <c r="I40" s="1131"/>
      <c r="J40" s="1132"/>
      <c r="K40" s="300">
        <v>-3183668</v>
      </c>
      <c r="L40" s="300">
        <v>-76148</v>
      </c>
      <c r="M40" s="301">
        <v>-54179</v>
      </c>
      <c r="N40" s="302">
        <v>40.5</v>
      </c>
      <c r="O40" s="293"/>
    </row>
    <row r="41" spans="1:16">
      <c r="A41" s="248"/>
      <c r="B41" s="244"/>
      <c r="C41" s="244"/>
      <c r="D41" s="244"/>
      <c r="E41" s="244"/>
      <c r="F41" s="244"/>
      <c r="G41" s="1136" t="s">
        <v>280</v>
      </c>
      <c r="H41" s="1137"/>
      <c r="I41" s="1137"/>
      <c r="J41" s="1138"/>
      <c r="K41" s="294">
        <v>1219362</v>
      </c>
      <c r="L41" s="300">
        <v>29165</v>
      </c>
      <c r="M41" s="301">
        <v>28861</v>
      </c>
      <c r="N41" s="302">
        <v>1.1000000000000001</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473</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6799033</v>
      </c>
      <c r="J51" s="320">
        <v>155991</v>
      </c>
      <c r="K51" s="321">
        <v>106</v>
      </c>
      <c r="L51" s="322">
        <v>76282</v>
      </c>
      <c r="M51" s="323">
        <v>25</v>
      </c>
      <c r="N51" s="324">
        <v>81</v>
      </c>
    </row>
    <row r="52" spans="1:14">
      <c r="A52" s="248"/>
      <c r="B52" s="244"/>
      <c r="C52" s="244"/>
      <c r="D52" s="244"/>
      <c r="E52" s="244"/>
      <c r="F52" s="244"/>
      <c r="G52" s="325"/>
      <c r="H52" s="326" t="s">
        <v>515</v>
      </c>
      <c r="I52" s="327">
        <v>3095601</v>
      </c>
      <c r="J52" s="328">
        <v>71023</v>
      </c>
      <c r="K52" s="329">
        <v>66.400000000000006</v>
      </c>
      <c r="L52" s="330">
        <v>41092</v>
      </c>
      <c r="M52" s="331">
        <v>31.8</v>
      </c>
      <c r="N52" s="332">
        <v>34.6</v>
      </c>
    </row>
    <row r="53" spans="1:14">
      <c r="A53" s="248"/>
      <c r="B53" s="244"/>
      <c r="C53" s="244"/>
      <c r="D53" s="244"/>
      <c r="E53" s="244"/>
      <c r="F53" s="244"/>
      <c r="G53" s="310" t="s">
        <v>516</v>
      </c>
      <c r="H53" s="311"/>
      <c r="I53" s="319">
        <v>7827806</v>
      </c>
      <c r="J53" s="320">
        <v>182309</v>
      </c>
      <c r="K53" s="321">
        <v>16.899999999999999</v>
      </c>
      <c r="L53" s="322">
        <v>78670</v>
      </c>
      <c r="M53" s="323">
        <v>3.1</v>
      </c>
      <c r="N53" s="324">
        <v>13.8</v>
      </c>
    </row>
    <row r="54" spans="1:14">
      <c r="A54" s="248"/>
      <c r="B54" s="244"/>
      <c r="C54" s="244"/>
      <c r="D54" s="244"/>
      <c r="E54" s="244"/>
      <c r="F54" s="244"/>
      <c r="G54" s="325"/>
      <c r="H54" s="326" t="s">
        <v>515</v>
      </c>
      <c r="I54" s="327">
        <v>4008264</v>
      </c>
      <c r="J54" s="328">
        <v>93352</v>
      </c>
      <c r="K54" s="329">
        <v>31.4</v>
      </c>
      <c r="L54" s="330">
        <v>38094</v>
      </c>
      <c r="M54" s="331">
        <v>-7.3</v>
      </c>
      <c r="N54" s="332">
        <v>38.700000000000003</v>
      </c>
    </row>
    <row r="55" spans="1:14">
      <c r="A55" s="248"/>
      <c r="B55" s="244"/>
      <c r="C55" s="244"/>
      <c r="D55" s="244"/>
      <c r="E55" s="244"/>
      <c r="F55" s="244"/>
      <c r="G55" s="310" t="s">
        <v>517</v>
      </c>
      <c r="H55" s="311"/>
      <c r="I55" s="319">
        <v>3582755</v>
      </c>
      <c r="J55" s="320">
        <v>84557</v>
      </c>
      <c r="K55" s="321">
        <v>-53.6</v>
      </c>
      <c r="L55" s="322">
        <v>67201</v>
      </c>
      <c r="M55" s="323">
        <v>-14.6</v>
      </c>
      <c r="N55" s="324">
        <v>-39</v>
      </c>
    </row>
    <row r="56" spans="1:14">
      <c r="A56" s="248"/>
      <c r="B56" s="244"/>
      <c r="C56" s="244"/>
      <c r="D56" s="244"/>
      <c r="E56" s="244"/>
      <c r="F56" s="244"/>
      <c r="G56" s="325"/>
      <c r="H56" s="326" t="s">
        <v>515</v>
      </c>
      <c r="I56" s="327">
        <v>2392965</v>
      </c>
      <c r="J56" s="328">
        <v>56476</v>
      </c>
      <c r="K56" s="329">
        <v>-39.5</v>
      </c>
      <c r="L56" s="330">
        <v>35210</v>
      </c>
      <c r="M56" s="331">
        <v>-7.6</v>
      </c>
      <c r="N56" s="332">
        <v>-31.9</v>
      </c>
    </row>
    <row r="57" spans="1:14">
      <c r="A57" s="248"/>
      <c r="B57" s="244"/>
      <c r="C57" s="244"/>
      <c r="D57" s="244"/>
      <c r="E57" s="244"/>
      <c r="F57" s="244"/>
      <c r="G57" s="310" t="s">
        <v>518</v>
      </c>
      <c r="H57" s="311"/>
      <c r="I57" s="319">
        <v>2594560</v>
      </c>
      <c r="J57" s="320">
        <v>61700</v>
      </c>
      <c r="K57" s="321">
        <v>-27</v>
      </c>
      <c r="L57" s="322">
        <v>75709</v>
      </c>
      <c r="M57" s="323">
        <v>12.7</v>
      </c>
      <c r="N57" s="324">
        <v>-39.700000000000003</v>
      </c>
    </row>
    <row r="58" spans="1:14">
      <c r="A58" s="248"/>
      <c r="B58" s="244"/>
      <c r="C58" s="244"/>
      <c r="D58" s="244"/>
      <c r="E58" s="244"/>
      <c r="F58" s="244"/>
      <c r="G58" s="325"/>
      <c r="H58" s="326" t="s">
        <v>515</v>
      </c>
      <c r="I58" s="327">
        <v>1352518</v>
      </c>
      <c r="J58" s="328">
        <v>32164</v>
      </c>
      <c r="K58" s="329">
        <v>-43</v>
      </c>
      <c r="L58" s="330">
        <v>35212</v>
      </c>
      <c r="M58" s="331">
        <v>0</v>
      </c>
      <c r="N58" s="332">
        <v>-43</v>
      </c>
    </row>
    <row r="59" spans="1:14">
      <c r="A59" s="248"/>
      <c r="B59" s="244"/>
      <c r="C59" s="244"/>
      <c r="D59" s="244"/>
      <c r="E59" s="244"/>
      <c r="F59" s="244"/>
      <c r="G59" s="310" t="s">
        <v>519</v>
      </c>
      <c r="H59" s="311"/>
      <c r="I59" s="319">
        <v>5024088</v>
      </c>
      <c r="J59" s="320">
        <v>120168</v>
      </c>
      <c r="K59" s="321">
        <v>94.8</v>
      </c>
      <c r="L59" s="322">
        <v>90961</v>
      </c>
      <c r="M59" s="323">
        <v>20.100000000000001</v>
      </c>
      <c r="N59" s="324">
        <v>74.7</v>
      </c>
    </row>
    <row r="60" spans="1:14">
      <c r="A60" s="248"/>
      <c r="B60" s="244"/>
      <c r="C60" s="244"/>
      <c r="D60" s="244"/>
      <c r="E60" s="244"/>
      <c r="F60" s="244"/>
      <c r="G60" s="325"/>
      <c r="H60" s="326" t="s">
        <v>515</v>
      </c>
      <c r="I60" s="333">
        <v>2467064</v>
      </c>
      <c r="J60" s="328">
        <v>59008</v>
      </c>
      <c r="K60" s="329">
        <v>83.5</v>
      </c>
      <c r="L60" s="330">
        <v>37720</v>
      </c>
      <c r="M60" s="331">
        <v>7.1</v>
      </c>
      <c r="N60" s="332">
        <v>76.400000000000006</v>
      </c>
    </row>
    <row r="61" spans="1:14">
      <c r="A61" s="248"/>
      <c r="B61" s="244"/>
      <c r="C61" s="244"/>
      <c r="D61" s="244"/>
      <c r="E61" s="244"/>
      <c r="F61" s="244"/>
      <c r="G61" s="310" t="s">
        <v>520</v>
      </c>
      <c r="H61" s="334"/>
      <c r="I61" s="335">
        <v>5165648</v>
      </c>
      <c r="J61" s="336">
        <v>120945</v>
      </c>
      <c r="K61" s="337">
        <v>27.4</v>
      </c>
      <c r="L61" s="338">
        <v>77765</v>
      </c>
      <c r="M61" s="339">
        <v>9.3000000000000007</v>
      </c>
      <c r="N61" s="324">
        <v>18.100000000000001</v>
      </c>
    </row>
    <row r="62" spans="1:14">
      <c r="A62" s="248"/>
      <c r="B62" s="244"/>
      <c r="C62" s="244"/>
      <c r="D62" s="244"/>
      <c r="E62" s="244"/>
      <c r="F62" s="244"/>
      <c r="G62" s="325"/>
      <c r="H62" s="326" t="s">
        <v>515</v>
      </c>
      <c r="I62" s="327">
        <v>2663282</v>
      </c>
      <c r="J62" s="328">
        <v>62405</v>
      </c>
      <c r="K62" s="329">
        <v>19.8</v>
      </c>
      <c r="L62" s="330">
        <v>37466</v>
      </c>
      <c r="M62" s="331">
        <v>4.8</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10.19</v>
      </c>
      <c r="G47" s="12">
        <v>10.32</v>
      </c>
      <c r="H47" s="12">
        <v>13.59</v>
      </c>
      <c r="I47" s="12">
        <v>15.3</v>
      </c>
      <c r="J47" s="13">
        <v>19.66</v>
      </c>
    </row>
    <row r="48" spans="2:10" ht="57.75" customHeight="1">
      <c r="B48" s="14"/>
      <c r="C48" s="1141" t="s">
        <v>4</v>
      </c>
      <c r="D48" s="1141"/>
      <c r="E48" s="1142"/>
      <c r="F48" s="15">
        <v>3.1</v>
      </c>
      <c r="G48" s="16">
        <v>4.12</v>
      </c>
      <c r="H48" s="16">
        <v>3.93</v>
      </c>
      <c r="I48" s="16">
        <v>8.0500000000000007</v>
      </c>
      <c r="J48" s="17">
        <v>4.54</v>
      </c>
    </row>
    <row r="49" spans="2:10" ht="57.75" customHeight="1" thickBot="1">
      <c r="B49" s="18"/>
      <c r="C49" s="1143" t="s">
        <v>5</v>
      </c>
      <c r="D49" s="1143"/>
      <c r="E49" s="1144"/>
      <c r="F49" s="19" t="s">
        <v>527</v>
      </c>
      <c r="G49" s="20">
        <v>1.91</v>
      </c>
      <c r="H49" s="20">
        <v>3.06</v>
      </c>
      <c r="I49" s="20">
        <v>5.8</v>
      </c>
      <c r="J49" s="21">
        <v>1.08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75" zoomScaleNormal="75" zoomScaleSheetLayoutView="100" workbookViewId="0">
      <selection activeCell="C37" sqref="C37:E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v>12.3</v>
      </c>
      <c r="G34" s="33">
        <v>13.07</v>
      </c>
      <c r="H34" s="33">
        <v>14.36</v>
      </c>
      <c r="I34" s="33">
        <v>14.55</v>
      </c>
      <c r="J34" s="34">
        <v>13.81</v>
      </c>
      <c r="K34" s="22"/>
      <c r="L34" s="22"/>
      <c r="M34" s="22"/>
      <c r="N34" s="22"/>
      <c r="O34" s="22"/>
      <c r="P34" s="22"/>
    </row>
    <row r="35" spans="1:16" ht="39" customHeight="1">
      <c r="A35" s="22"/>
      <c r="B35" s="35"/>
      <c r="C35" s="1145" t="s">
        <v>529</v>
      </c>
      <c r="D35" s="1146"/>
      <c r="E35" s="1147"/>
      <c r="F35" s="36">
        <v>5.97</v>
      </c>
      <c r="G35" s="37">
        <v>5.31</v>
      </c>
      <c r="H35" s="37">
        <v>5.38</v>
      </c>
      <c r="I35" s="37">
        <v>4.5599999999999996</v>
      </c>
      <c r="J35" s="38">
        <v>4.74</v>
      </c>
      <c r="K35" s="22"/>
      <c r="L35" s="22"/>
      <c r="M35" s="22"/>
      <c r="N35" s="22"/>
      <c r="O35" s="22"/>
      <c r="P35" s="22"/>
    </row>
    <row r="36" spans="1:16" ht="39" customHeight="1">
      <c r="A36" s="22"/>
      <c r="B36" s="35"/>
      <c r="C36" s="1145" t="s">
        <v>530</v>
      </c>
      <c r="D36" s="1146"/>
      <c r="E36" s="1147"/>
      <c r="F36" s="36">
        <v>2.88</v>
      </c>
      <c r="G36" s="37">
        <v>3.81</v>
      </c>
      <c r="H36" s="37">
        <v>3.5</v>
      </c>
      <c r="I36" s="37">
        <v>7.49</v>
      </c>
      <c r="J36" s="38">
        <v>4.53</v>
      </c>
      <c r="K36" s="22"/>
      <c r="L36" s="22"/>
      <c r="M36" s="22"/>
      <c r="N36" s="22"/>
      <c r="O36" s="22"/>
      <c r="P36" s="22"/>
    </row>
    <row r="37" spans="1:16" ht="39" customHeight="1">
      <c r="A37" s="22"/>
      <c r="B37" s="35"/>
      <c r="C37" s="1145" t="s">
        <v>531</v>
      </c>
      <c r="D37" s="1146"/>
      <c r="E37" s="1147"/>
      <c r="F37" s="36">
        <v>0.93</v>
      </c>
      <c r="G37" s="37">
        <v>0.81</v>
      </c>
      <c r="H37" s="37">
        <v>0.8</v>
      </c>
      <c r="I37" s="37">
        <v>0.78</v>
      </c>
      <c r="J37" s="38">
        <v>0.64</v>
      </c>
      <c r="K37" s="22"/>
      <c r="L37" s="22"/>
      <c r="M37" s="22"/>
      <c r="N37" s="22"/>
      <c r="O37" s="22"/>
      <c r="P37" s="22"/>
    </row>
    <row r="38" spans="1:16" ht="39" customHeight="1">
      <c r="A38" s="22"/>
      <c r="B38" s="35"/>
      <c r="C38" s="1145" t="s">
        <v>532</v>
      </c>
      <c r="D38" s="1146"/>
      <c r="E38" s="1147"/>
      <c r="F38" s="36">
        <v>0.18</v>
      </c>
      <c r="G38" s="37">
        <v>0.13</v>
      </c>
      <c r="H38" s="37">
        <v>0.16</v>
      </c>
      <c r="I38" s="37">
        <v>0.26</v>
      </c>
      <c r="J38" s="38">
        <v>0.23</v>
      </c>
      <c r="K38" s="22"/>
      <c r="L38" s="22"/>
      <c r="M38" s="22"/>
      <c r="N38" s="22"/>
      <c r="O38" s="22"/>
      <c r="P38" s="22"/>
    </row>
    <row r="39" spans="1:16" ht="39" customHeight="1">
      <c r="A39" s="22"/>
      <c r="B39" s="35"/>
      <c r="C39" s="1145" t="s">
        <v>533</v>
      </c>
      <c r="D39" s="1146"/>
      <c r="E39" s="1147"/>
      <c r="F39" s="36">
        <v>0.02</v>
      </c>
      <c r="G39" s="37">
        <v>0.01</v>
      </c>
      <c r="H39" s="37">
        <v>0.01</v>
      </c>
      <c r="I39" s="37">
        <v>0.06</v>
      </c>
      <c r="J39" s="38">
        <v>0.05</v>
      </c>
      <c r="K39" s="22"/>
      <c r="L39" s="22"/>
      <c r="M39" s="22"/>
      <c r="N39" s="22"/>
      <c r="O39" s="22"/>
      <c r="P39" s="22"/>
    </row>
    <row r="40" spans="1:16" ht="39" customHeight="1">
      <c r="A40" s="22"/>
      <c r="B40" s="35"/>
      <c r="C40" s="1145" t="s">
        <v>534</v>
      </c>
      <c r="D40" s="1146"/>
      <c r="E40" s="1147"/>
      <c r="F40" s="36">
        <v>0.26</v>
      </c>
      <c r="G40" s="37">
        <v>0.05</v>
      </c>
      <c r="H40" s="37">
        <v>0.1</v>
      </c>
      <c r="I40" s="37">
        <v>0.18</v>
      </c>
      <c r="J40" s="38">
        <v>0.02</v>
      </c>
      <c r="K40" s="22"/>
      <c r="L40" s="22"/>
      <c r="M40" s="22"/>
      <c r="N40" s="22"/>
      <c r="O40" s="22"/>
      <c r="P40" s="22"/>
    </row>
    <row r="41" spans="1:16" ht="39" customHeight="1">
      <c r="A41" s="22"/>
      <c r="B41" s="35"/>
      <c r="C41" s="1145" t="s">
        <v>535</v>
      </c>
      <c r="D41" s="1146"/>
      <c r="E41" s="1147"/>
      <c r="F41" s="36">
        <v>0.06</v>
      </c>
      <c r="G41" s="37">
        <v>0.04</v>
      </c>
      <c r="H41" s="37">
        <v>0.04</v>
      </c>
      <c r="I41" s="37">
        <v>0.04</v>
      </c>
      <c r="J41" s="38">
        <v>0.02</v>
      </c>
      <c r="K41" s="22"/>
      <c r="L41" s="22"/>
      <c r="M41" s="22"/>
      <c r="N41" s="22"/>
      <c r="O41" s="22"/>
      <c r="P41" s="22"/>
    </row>
    <row r="42" spans="1:16" ht="39" customHeight="1">
      <c r="A42" s="22"/>
      <c r="B42" s="39"/>
      <c r="C42" s="1145" t="s">
        <v>536</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537</v>
      </c>
      <c r="D43" s="1149"/>
      <c r="E43" s="1150"/>
      <c r="F43" s="41">
        <v>0.31</v>
      </c>
      <c r="G43" s="42">
        <v>0.39</v>
      </c>
      <c r="H43" s="42">
        <v>0.56999999999999995</v>
      </c>
      <c r="I43" s="42">
        <v>0.56999999999999995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7" zoomScale="75" zoomScaleNormal="75" zoomScaleSheetLayoutView="55" workbookViewId="0">
      <selection activeCell="N53" sqref="N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3881</v>
      </c>
      <c r="L45" s="60">
        <v>3959</v>
      </c>
      <c r="M45" s="60">
        <v>3876</v>
      </c>
      <c r="N45" s="60">
        <v>3706</v>
      </c>
      <c r="O45" s="61">
        <v>3712</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546</v>
      </c>
      <c r="L48" s="64">
        <v>605</v>
      </c>
      <c r="M48" s="64">
        <v>687</v>
      </c>
      <c r="N48" s="64">
        <v>710</v>
      </c>
      <c r="O48" s="65">
        <v>736</v>
      </c>
      <c r="P48" s="48"/>
      <c r="Q48" s="48"/>
      <c r="R48" s="48"/>
      <c r="S48" s="48"/>
      <c r="T48" s="48"/>
      <c r="U48" s="48"/>
    </row>
    <row r="49" spans="1:21" ht="30.75" customHeight="1">
      <c r="A49" s="48"/>
      <c r="B49" s="1163"/>
      <c r="C49" s="1164"/>
      <c r="D49" s="62"/>
      <c r="E49" s="1155" t="s">
        <v>16</v>
      </c>
      <c r="F49" s="1155"/>
      <c r="G49" s="1155"/>
      <c r="H49" s="1155"/>
      <c r="I49" s="1155"/>
      <c r="J49" s="1156"/>
      <c r="K49" s="63">
        <v>28</v>
      </c>
      <c r="L49" s="64">
        <v>27</v>
      </c>
      <c r="M49" s="64">
        <v>31</v>
      </c>
      <c r="N49" s="64">
        <v>19</v>
      </c>
      <c r="O49" s="65">
        <v>5</v>
      </c>
      <c r="P49" s="48"/>
      <c r="Q49" s="48"/>
      <c r="R49" s="48"/>
      <c r="S49" s="48"/>
      <c r="T49" s="48"/>
      <c r="U49" s="48"/>
    </row>
    <row r="50" spans="1:21" ht="30.75" customHeight="1">
      <c r="A50" s="48"/>
      <c r="B50" s="1163"/>
      <c r="C50" s="1164"/>
      <c r="D50" s="62"/>
      <c r="E50" s="1155" t="s">
        <v>17</v>
      </c>
      <c r="F50" s="1155"/>
      <c r="G50" s="1155"/>
      <c r="H50" s="1155"/>
      <c r="I50" s="1155"/>
      <c r="J50" s="1156"/>
      <c r="K50" s="63">
        <v>201</v>
      </c>
      <c r="L50" s="64">
        <v>178</v>
      </c>
      <c r="M50" s="64">
        <v>181</v>
      </c>
      <c r="N50" s="64">
        <v>173</v>
      </c>
      <c r="O50" s="65">
        <v>34</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3016</v>
      </c>
      <c r="L52" s="64">
        <v>3088</v>
      </c>
      <c r="M52" s="64">
        <v>3212</v>
      </c>
      <c r="N52" s="64">
        <v>3160</v>
      </c>
      <c r="O52" s="65">
        <v>3268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1641</v>
      </c>
      <c r="L53" s="69">
        <v>1681</v>
      </c>
      <c r="M53" s="69">
        <v>1563</v>
      </c>
      <c r="N53" s="69">
        <v>1448</v>
      </c>
      <c r="O53" s="70">
        <v>1219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2015-04-21T10:39:28Z</cp:lastPrinted>
  <dcterms:created xsi:type="dcterms:W3CDTF">2015-02-17T07:35:21Z</dcterms:created>
  <dcterms:modified xsi:type="dcterms:W3CDTF">2015-05-21T04:45:39Z</dcterms:modified>
</cp:coreProperties>
</file>