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Q:\0003_財政係\017_各種財政報告・公表\03_財政状況資料集\2024（R6年度）\3_R5財政状況資料集（1回目）\3.県提出\"/>
    </mc:Choice>
  </mc:AlternateContent>
  <xr:revisionPtr revIDLastSave="0" documentId="13_ncr:1_{B30752CE-9ED9-4144-9A5C-68F3899A87FB}"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U38" i="10"/>
  <c r="C38" i="10"/>
  <c r="BE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W34" i="10" l="1"/>
  <c r="BW35" i="10" s="1"/>
  <c r="BW36" i="10" s="1"/>
  <c r="BW37" i="10" s="1"/>
  <c r="BW38" i="10" s="1"/>
  <c r="BW39" i="10" s="1"/>
  <c r="BW40" i="10" s="1"/>
  <c r="BW41" i="10" s="1"/>
  <c r="BW42" i="10" s="1"/>
  <c r="BW43" i="10" s="1"/>
  <c r="CO34" i="10"/>
  <c r="CO35" i="10" s="1"/>
  <c r="CO36" i="10" s="1"/>
  <c r="CO37" i="10" s="1"/>
  <c r="CO38" i="10" s="1"/>
  <c r="CO39" i="10" s="1"/>
  <c r="CO40" i="10" s="1"/>
  <c r="CO41" i="10" s="1"/>
</calcChain>
</file>

<file path=xl/sharedStrings.xml><?xml version="1.0" encoding="utf-8"?>
<sst xmlns="http://schemas.openxmlformats.org/spreadsheetml/2006/main" count="1137" uniqueCount="585">
  <si>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</si>
  <si>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</si>
  <si>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</si>
  <si>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</si>
  <si>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</si>
  <si>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</si>
  <si>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</si>
  <si>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</si>
  <si>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</si>
  <si>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</si>
  <si>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</si>
  <si>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</si>
  <si>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</si>
  <si>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</si>
  <si>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</si>
  <si>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</si>
  <si>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</si>
  <si>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</si>
  <si>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</si>
  <si>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</si>
  <si>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</si>
  <si>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</si>
  <si>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</si>
  <si>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</si>
  <si>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</si>
  <si>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</si>
  <si>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</si>
  <si>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</si>
  <si>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</si>
  <si>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</si>
  <si>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</si>
  <si>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</si>
  <si>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</si>
  <si>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</si>
  <si>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</si>
  <si>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</si>
  <si>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</si>
  <si>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</si>
  <si>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</si>
  <si>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</si>
  <si>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</si>
  <si>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</si>
  <si>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</si>
  <si>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</si>
  <si>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</si>
  <si>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</si>
  <si>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</si>
  <si>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</si>
  <si>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</si>
  <si>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</si>
  <si>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</si>
  <si>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</si>
  <si>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</si>
  <si>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</si>
  <si>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</si>
  <si>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</si>
  <si>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</si>
  <si>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</si>
  <si>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</si>
  <si>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</si>
  <si>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</si>
  <si>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</si>
  <si>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</si>
  <si>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</si>
  <si>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</si>
  <si>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</si>
  <si>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</si>
  <si>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</si>
  <si>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</si>
  <si>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</si>
  <si>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</si>
  <si>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</si>
  <si>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</si>
  <si>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</si>
  <si>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</si>
  <si>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</si>
  <si>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</si>
  <si>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</si>
  <si>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</si>
  <si>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</si>
  <si>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</si>
  <si>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</si>
  <si>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</si>
  <si>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</si>
  <si>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</si>
  <si>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</si>
  <si>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</si>
  <si>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</si>
  <si>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</si>
  <si>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</si>
  <si>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</si>
  <si>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</si>
  <si>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</si>
  <si>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</si>
  <si>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</si>
  <si>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</si>
  <si>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</si>
  <si>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</si>
  <si>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</si>
  <si>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</si>
  <si>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</si>
  <si>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</si>
  <si>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</si>
  <si>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</si>
  <si>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</si>
  <si>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</si>
  <si>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</si>
  <si>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</si>
  <si>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</si>
  <si>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</si>
  <si>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</si>
  <si>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</si>
  <si>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</si>
  <si>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</si>
  <si>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</si>
  <si>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</si>
  <si>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</si>
  <si>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</si>
  <si>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</si>
  <si>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</si>
  <si>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</si>
  <si>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</si>
  <si>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</si>
  <si>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</si>
  <si>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</si>
  <si>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</si>
  <si>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</si>
  <si>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</si>
  <si>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</si>
  <si>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</si>
  <si>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</si>
  <si>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</si>
  <si>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</si>
  <si>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</si>
  <si>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</si>
  <si>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</si>
  <si>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</si>
  <si>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</si>
  <si>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</si>
  <si>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</si>
  <si>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</si>
  <si>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</si>
  <si>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</si>
  <si>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</si>
  <si>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</si>
  <si>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</si>
  <si>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</si>
  <si>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</si>
  <si>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</si>
  <si>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</si>
  <si>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</si>
  <si>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</si>
  <si>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</si>
  <si>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</si>
  <si>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</si>
  <si>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</si>
  <si>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</si>
  <si>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</si>
  <si>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</si>
  <si>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</si>
  <si>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</si>
  <si>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</si>
  <si>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</si>
  <si>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</si>
  <si>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</si>
  <si>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</si>
  <si>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</si>
  <si>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</si>
  <si>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</si>
  <si>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</si>
  <si>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</si>
  <si>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</si>
  <si>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</si>
  <si>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</si>
  <si>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</si>
  <si>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</si>
  <si>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</si>
  <si>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</si>
  <si>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</si>
  <si>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</si>
  <si>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</si>
  <si>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</si>
  <si>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</si>
  <si>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</si>
  <si>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</si>
  <si>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</si>
  <si>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</si>
  <si>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</si>
  <si>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</si>
  <si>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</si>
  <si>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</si>
  <si>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</si>
  <si>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</si>
  <si>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</si>
  <si>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</si>
  <si>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</si>
  <si>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</si>
  <si>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</si>
  <si>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</si>
  <si>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</si>
  <si>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</si>
  <si>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</si>
  <si>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</si>
  <si>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愛媛県西予市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</si>
  <si>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</si>
  <si>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</si>
  <si>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</si>
  <si>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</si>
  <si>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</si>
  <si>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</si>
  <si>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</si>
  <si>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</si>
  <si>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</si>
  <si>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</si>
  <si>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</si>
  <si>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</si>
  <si>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</si>
  <si>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</si>
  <si>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</si>
  <si>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</si>
  <si>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</si>
  <si>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</si>
  <si>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</si>
  <si>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</si>
  <si>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</si>
  <si>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</si>
  <si>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</si>
  <si>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</si>
  <si>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</si>
  <si>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</si>
  <si>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</si>
  <si>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</si>
  <si>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</si>
  <si>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</si>
  <si>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</si>
  <si>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</si>
  <si>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</si>
  <si>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</si>
  <si>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</si>
  <si>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</si>
  <si>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</si>
  <si>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</si>
  <si>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</si>
  <si>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</si>
  <si>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</si>
  <si>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</si>
  <si>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</si>
  <si>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</si>
  <si>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</si>
  <si>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</si>
  <si>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</si>
  <si>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</si>
  <si>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</si>
  <si>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</si>
  <si>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</si>
  <si>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</si>
  <si>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</si>
  <si>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</si>
  <si>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</si>
  <si>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</si>
  <si>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</si>
  <si>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</si>
  <si>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</si>
  <si>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</si>
  <si>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</si>
  <si>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</si>
  <si>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</si>
  <si>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</si>
  <si>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</si>
  <si>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</si>
  <si>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</si>
  <si>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</si>
  <si>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</si>
  <si>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</si>
  <si>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</si>
  <si>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</si>
  <si>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</si>
  <si>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</si>
  <si>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</si>
  <si>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</si>
  <si>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</si>
  <si>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</si>
  <si>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</si>
  <si>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</si>
  <si>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</si>
  <si>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</si>
  <si>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</si>
  <si>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</si>
  <si>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</si>
  <si>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</si>
  <si>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</si>
  <si>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</si>
  <si>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</si>
  <si>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</si>
  <si>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</si>
  <si>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</si>
  <si>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</si>
  <si>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</si>
  <si>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</si>
  <si>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</si>
  <si>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</si>
  <si>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</si>
  <si>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</si>
  <si>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</si>
  <si>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</si>
  <si>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</si>
  <si>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</si>
  <si>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</si>
  <si>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</si>
  <si>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</si>
  <si>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</si>
  <si>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</si>
  <si>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</si>
  <si>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</si>
  <si>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</si>
  <si>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</si>
  <si>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</si>
  <si>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</si>
  <si>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</si>
  <si>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</si>
  <si>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</si>
  <si>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</si>
  <si>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</si>
  <si>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</si>
  <si>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</si>
  <si>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</si>
  <si>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</si>
  <si>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</si>
  <si>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</si>
  <si>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</si>
  <si>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</si>
  <si>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</si>
  <si>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</si>
  <si>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</si>
  <si>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</si>
  <si>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</si>
  <si>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</si>
  <si>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</si>
  <si>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</si>
  <si>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</si>
  <si>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</si>
  <si>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</si>
  <si>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</si>
  <si>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</si>
  <si>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</si>
  <si>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</si>
  <si>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</si>
  <si>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</si>
  <si>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</si>
  <si>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</si>
  <si>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</si>
  <si>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</si>
  <si>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</si>
  <si>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</si>
  <si>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愛媛県西予市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</si>
  <si>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</si>
  <si>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</si>
  <si>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</si>
  <si>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</si>
  <si>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</si>
  <si>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</si>
  <si>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</si>
  <si>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</si>
  <si>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</si>
  <si>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</si>
  <si>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</si>
  <si>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</si>
  <si>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</si>
  <si>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</si>
  <si>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</si>
  <si>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</si>
  <si>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</si>
  <si>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</si>
  <si>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</si>
  <si>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</si>
  <si>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</si>
  <si>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</si>
  <si>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</si>
  <si>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</si>
  <si>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</si>
  <si>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</si>
  <si>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</si>
  <si>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</si>
  <si>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</si>
  <si>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</si>
  <si>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</si>
  <si>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</si>
  <si>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</si>
  <si>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</si>
  <si>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</si>
  <si>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</si>
  <si>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</si>
  <si>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</si>
  <si>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</si>
  <si>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</si>
  <si>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</si>
  <si>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下水道事業会計</t>
    <phoneticPr fontId="5"/>
  </si>
  <si>
    <t>病院事業会計</t>
    <phoneticPr fontId="5"/>
  </si>
  <si>
    <t>野村介護老人保健施設事業会計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</si>
  <si>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</si>
  <si>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</si>
  <si>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</si>
  <si>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</si>
  <si>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</si>
  <si>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</si>
  <si>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</si>
  <si>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</si>
  <si>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</si>
  <si>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</si>
  <si>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</si>
  <si>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</si>
  <si>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</si>
  <si>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</si>
  <si>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</si>
  <si>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</si>
  <si>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</si>
  <si>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</si>
  <si>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</si>
  <si>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</si>
  <si>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</si>
  <si>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</si>
  <si>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</si>
  <si>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</si>
  <si>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</si>
  <si>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</si>
  <si>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</si>
  <si>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</si>
  <si>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</si>
  <si>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</si>
  <si>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</si>
  <si>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</si>
  <si>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</si>
  <si>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</si>
  <si>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</si>
  <si>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</si>
  <si>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</si>
  <si>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</si>
  <si>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</si>
  <si>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</si>
  <si>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</si>
  <si>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</si>
  <si>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</si>
  <si>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</si>
  <si>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</si>
  <si>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</si>
  <si>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</si>
  <si>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</si>
  <si>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</si>
  <si>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</si>
  <si>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</si>
  <si>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</si>
  <si>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</si>
  <si>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</si>
  <si>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</si>
  <si>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</si>
  <si>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</si>
  <si>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</si>
  <si>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</si>
  <si>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</si>
  <si>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</si>
  <si>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</si>
  <si>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</si>
  <si>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</si>
  <si>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</si>
  <si>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</si>
  <si>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</si>
  <si>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</si>
  <si>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</si>
  <si>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</si>
  <si>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</si>
  <si>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</si>
  <si>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</si>
  <si>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</si>
  <si>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</si>
  <si>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</si>
  <si>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</si>
  <si>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</si>
  <si>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</si>
  <si>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</si>
  <si>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</si>
  <si>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</si>
  <si>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</si>
  <si>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</si>
  <si>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</si>
  <si>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</si>
  <si>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</si>
  <si>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</si>
  <si>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</si>
  <si>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</si>
  <si>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</si>
  <si>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</si>
  <si>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</si>
  <si>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</si>
  <si>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</si>
  <si>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</si>
  <si>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</si>
  <si>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</si>
  <si>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</si>
  <si>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</si>
  <si>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</si>
  <si>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</si>
  <si>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</si>
  <si>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</si>
  <si>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</si>
  <si>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</si>
  <si>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</si>
  <si>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</si>
  <si>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</si>
  <si>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</si>
  <si>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</si>
  <si>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</si>
  <si>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</si>
  <si>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</si>
  <si>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</si>
  <si>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</si>
  <si>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</si>
  <si>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</si>
  <si>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</si>
  <si>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</si>
  <si>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</si>
  <si>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</si>
  <si>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</si>
  <si>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</si>
  <si>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</si>
  <si>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</si>
  <si>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</si>
  <si>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</si>
  <si>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</si>
  <si>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</si>
  <si>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</si>
  <si>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</si>
  <si>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</si>
  <si>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</si>
  <si>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</si>
  <si>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</si>
  <si>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 3.98</t>
  </si>
  <si>
    <t>▲ 3.41</t>
  </si>
  <si>
    <t>▲ 2.32</t>
  </si>
  <si>
    <t>病院事業会計</t>
  </si>
  <si>
    <t>一般会計</t>
  </si>
  <si>
    <t>水道事業会計</t>
  </si>
  <si>
    <t>下水道事業会計</t>
  </si>
  <si>
    <t>野村介護老人保健施設事業会計</t>
  </si>
  <si>
    <t>介護保険特別会計(保険事業勘定）</t>
  </si>
  <si>
    <t>簡易水道事業会計</t>
  </si>
  <si>
    <t>育英会奨学資金貸付特別会計</t>
  </si>
  <si>
    <t>その他会計（赤字）</t>
  </si>
  <si>
    <t>その他会計（黒字）</t>
  </si>
  <si>
    <t>R01</t>
    <phoneticPr fontId="5"/>
  </si>
  <si>
    <t>R02</t>
    <phoneticPr fontId="5"/>
  </si>
  <si>
    <t>R03</t>
    <phoneticPr fontId="5"/>
  </si>
  <si>
    <t>R04</t>
    <phoneticPr fontId="5"/>
  </si>
  <si>
    <t>R05</t>
    <phoneticPr fontId="5"/>
  </si>
  <si>
    <t>-</t>
    <phoneticPr fontId="2"/>
  </si>
  <si>
    <t>あけはまシーサイドサンパーク（株）</t>
  </si>
  <si>
    <t>（株）どんぶり館</t>
  </si>
  <si>
    <t>（財）宇和文化会館</t>
  </si>
  <si>
    <t>西予ＣＡＴＶ（株）</t>
  </si>
  <si>
    <t>（株）グリーンヒル</t>
  </si>
  <si>
    <t>（株）エフシー</t>
  </si>
  <si>
    <t>（株）城川ファクトリー</t>
  </si>
  <si>
    <t>○</t>
  </si>
  <si>
    <t>八幡浜地区施設事務組合 一般会計</t>
    <rPh sb="12" eb="14">
      <t>イッパン</t>
    </rPh>
    <rPh sb="14" eb="16">
      <t>カイケイ</t>
    </rPh>
    <phoneticPr fontId="2"/>
  </si>
  <si>
    <t>八幡浜地区施設事務組合 消防事業特別会計</t>
  </si>
  <si>
    <t>八幡浜地区施設事務組合 し尿処理事業特別会計</t>
  </si>
  <si>
    <t>八幡浜地区施設事務組合 特別養護老人ホーム事業特別会計</t>
  </si>
  <si>
    <t>八幡浜・大洲地区広域市町村圏組合 一般会計</t>
    <rPh sb="17" eb="19">
      <t>イッパン</t>
    </rPh>
    <rPh sb="19" eb="21">
      <t>カイケイ</t>
    </rPh>
    <phoneticPr fontId="2"/>
  </si>
  <si>
    <t>八幡浜・大洲地区広域市町村圏組合 八幡浜・大洲地方拠点都市対策室特別会計</t>
  </si>
  <si>
    <t>八幡浜・大洲地区広域市町村圏組合 運動公園特別会計</t>
  </si>
  <si>
    <t>愛媛県市町総合事務組合 退職手当事業分</t>
  </si>
  <si>
    <t>愛媛県市町総合事務組合 消防補償事業分</t>
  </si>
  <si>
    <t>愛媛県市町総合事務組合 交通災害共済事業分</t>
  </si>
  <si>
    <t>愛媛県市町総合事務組合 自治会館事業分</t>
  </si>
  <si>
    <t>愛媛県市町総合事務組合 議員公務災害事業分</t>
  </si>
  <si>
    <t>愛媛県市町総合事務組合 共通経費分</t>
  </si>
  <si>
    <t>愛媛地方税滞納整理機構</t>
  </si>
  <si>
    <t>愛媛県後期高齢者医療広域連合 一般会計</t>
    <rPh sb="15" eb="17">
      <t>イッパン</t>
    </rPh>
    <rPh sb="17" eb="19">
      <t>カイケイ</t>
    </rPh>
    <phoneticPr fontId="2"/>
  </si>
  <si>
    <t>愛媛県後期高齢者医療広域連合 後期高齢者医療特別会計</t>
  </si>
  <si>
    <t>南予水道企業団</t>
  </si>
  <si>
    <t>西予市地域振興基金</t>
    <rPh sb="0" eb="3">
      <t>セイヨシ</t>
    </rPh>
    <rPh sb="3" eb="9">
      <t>チイキシンコウキキン</t>
    </rPh>
    <phoneticPr fontId="5"/>
  </si>
  <si>
    <t>西予市公共施設整備基金</t>
    <rPh sb="0" eb="3">
      <t>セイヨシ</t>
    </rPh>
    <rPh sb="3" eb="5">
      <t>コウキョウ</t>
    </rPh>
    <rPh sb="5" eb="7">
      <t>シセツ</t>
    </rPh>
    <rPh sb="7" eb="11">
      <t>セイビキキン</t>
    </rPh>
    <phoneticPr fontId="5"/>
  </si>
  <si>
    <t>西予市災害対策基金</t>
    <rPh sb="0" eb="3">
      <t>セイヨシ</t>
    </rPh>
    <rPh sb="3" eb="5">
      <t>サイガイ</t>
    </rPh>
    <rPh sb="5" eb="7">
      <t>タイサク</t>
    </rPh>
    <rPh sb="7" eb="9">
      <t>キキン</t>
    </rPh>
    <phoneticPr fontId="5"/>
  </si>
  <si>
    <t>西予市ふるさと応援基金</t>
    <rPh sb="0" eb="3">
      <t>セイヨシ</t>
    </rPh>
    <rPh sb="7" eb="9">
      <t>オウエン</t>
    </rPh>
    <rPh sb="9" eb="11">
      <t>キキン</t>
    </rPh>
    <phoneticPr fontId="5"/>
  </si>
  <si>
    <t>白水観音水トゥファ保全給水設備維持管理事業基金</t>
    <rPh sb="0" eb="2">
      <t>シラミズ</t>
    </rPh>
    <rPh sb="2" eb="4">
      <t>カンノン</t>
    </rPh>
    <rPh sb="4" eb="5">
      <t>ミズ</t>
    </rPh>
    <rPh sb="9" eb="11">
      <t>ホゼン</t>
    </rPh>
    <rPh sb="11" eb="13">
      <t>キュウスイ</t>
    </rPh>
    <rPh sb="13" eb="15">
      <t>セツビ</t>
    </rPh>
    <rPh sb="15" eb="17">
      <t>イジ</t>
    </rPh>
    <rPh sb="17" eb="19">
      <t>カンリ</t>
    </rPh>
    <rPh sb="19" eb="21">
      <t>ジギョウ</t>
    </rPh>
    <rPh sb="21" eb="23">
      <t>キキン</t>
    </rPh>
    <phoneticPr fontId="5"/>
  </si>
  <si>
    <t>八幡浜地区施設事務組合 一次救急休日・夜間診療所事業特別会計</t>
    <rPh sb="16" eb="18">
      <t>キュウジツ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</si>
</sst>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6E86-44E4-B725-A889B6051A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151692</c:v>
                </c:pt>
                <c:pt idx="1">
                  <c:v>133271</c:v>
                </c:pt>
                <c:pt idx="2">
                  <c:v>136425</c:v>
                </c:pt>
                <c:pt idx="3">
                  <c:v>196275</c:v>
                </c:pt>
                <c:pt idx="4">
                  <c:v>127989</c:v>
                </c:pt>
              </c:numCache>
            </c:numRef>
          </c:val>
          <c:smooth val="0"/>
          <c:extLst>
            <c:ext xmlns:c16="http://schemas.microsoft.com/office/drawing/2014/chart" uri="{C3380CC4-5D6E-409C-BE32-E72D297353CC}">
              <c16:uniqueId val="{00000001-6E86-44E4-B725-A889B6051A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8.85</c:v>
                </c:pt>
                <c:pt idx="1">
                  <c:v>6.56</c:v>
                </c:pt>
                <c:pt idx="2">
                  <c:v>9.51</c:v>
                </c:pt>
                <c:pt idx="3">
                  <c:v>8.35</c:v>
                </c:pt>
                <c:pt idx="4">
                  <c:v>7.1</c:v>
                </c:pt>
              </c:numCache>
            </c:numRef>
          </c:val>
          <c:extLst>
            <c:ext xmlns:c16="http://schemas.microsoft.com/office/drawing/2014/chart" uri="{C3380CC4-5D6E-409C-BE32-E72D297353CC}">
              <c16:uniqueId val="{00000000-B655-41D0-BDFB-5EDD24DEFC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19.53</c:v>
                </c:pt>
                <c:pt idx="1">
                  <c:v>16.91</c:v>
                </c:pt>
                <c:pt idx="2">
                  <c:v>14.75</c:v>
                </c:pt>
                <c:pt idx="3">
                  <c:v>12.89</c:v>
                </c:pt>
                <c:pt idx="4">
                  <c:v>11.66</c:v>
                </c:pt>
              </c:numCache>
            </c:numRef>
          </c:val>
          <c:extLst>
            <c:ext xmlns:c16="http://schemas.microsoft.com/office/drawing/2014/chart" uri="{C3380CC4-5D6E-409C-BE32-E72D297353CC}">
              <c16:uniqueId val="{00000001-B655-41D0-BDFB-5EDD24DEFC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-0.15</c:v>
                </c:pt>
                <c:pt idx="1">
                  <c:v>-3.98</c:v>
                </c:pt>
                <c:pt idx="2">
                  <c:v>1.68</c:v>
                </c:pt>
                <c:pt idx="3">
                  <c:v>-3.41</c:v>
                </c:pt>
                <c:pt idx="4">
                  <c:v>-2.3199999999999998</c:v>
                </c:pt>
              </c:numCache>
            </c:numRef>
          </c:val>
          <c:smooth val="0"/>
          <c:extLst>
            <c:ext xmlns:c16="http://schemas.microsoft.com/office/drawing/2014/chart" uri="{C3380CC4-5D6E-409C-BE32-E72D297353CC}">
              <c16:uniqueId val="{00000002-B655-41D0-BDFB-5EDD24DEFC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2.12</c:v>
                </c:pt>
                <c:pt idx="2">
                  <c:v>#N/A</c:v>
                </c:pt>
                <c:pt idx="3">
                  <c:v>1.67</c:v>
                </c:pt>
                <c:pt idx="4">
                  <c:v>#N/A</c:v>
                </c:pt>
                <c:pt idx="5">
                  <c:v>1.97</c:v>
                </c:pt>
                <c:pt idx="6">
                  <c:v>#N/A</c:v>
                </c:pt>
                <c:pt idx="7">
                  <c:v>2.46</c:v>
                </c:pt>
                <c:pt idx="8">
                  <c:v>#N/A</c:v>
                </c:pt>
                <c:pt idx="9">
                  <c:v>0.09</c:v>
                </c:pt>
              </c:numCache>
            </c:numRef>
          </c:val>
          <c:extLst>
            <c:ext xmlns:c16="http://schemas.microsoft.com/office/drawing/2014/chart" uri="{C3380CC4-5D6E-409C-BE32-E72D297353CC}">
              <c16:uniqueId val="{00000000-D5B6-44CA-AA34-88632853E9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B6-44CA-AA34-88632853E909}"/>
            </c:ext>
          </c:extLst>
        </c:ser>
        <c:ser>
          <c:idx val="2"/>
          <c:order val="2"/>
          <c:tx>
            <c:strRef>
              <c:f>データシート!$A$29</c:f>
              <c:strCache>
                <c:ptCount val="1"/>
                <c:pt idx="0">
                  <c:v>育英会奨学資金貸付特別会計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0.16</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2-D5B6-44CA-AA34-88632853E909}"/>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0.63</c:v>
                </c:pt>
                <c:pt idx="4">
                  <c:v>#N/A</c:v>
                </c:pt>
                <c:pt idx="5">
                  <c:v>0.65</c:v>
                </c:pt>
                <c:pt idx="6">
                  <c:v>#N/A</c:v>
                </c:pt>
                <c:pt idx="7">
                  <c:v>0.72</c:v>
                </c:pt>
                <c:pt idx="8">
                  <c:v>#N/A</c:v>
                </c:pt>
                <c:pt idx="9">
                  <c:v>0.77</c:v>
                </c:pt>
              </c:numCache>
            </c:numRef>
          </c:val>
          <c:extLst>
            <c:ext xmlns:c16="http://schemas.microsoft.com/office/drawing/2014/chart" uri="{C3380CC4-5D6E-409C-BE32-E72D297353CC}">
              <c16:uniqueId val="{00000003-D5B6-44CA-AA34-88632853E909}"/>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0.36</c:v>
                </c:pt>
                <c:pt idx="4">
                  <c:v>#N/A</c:v>
                </c:pt>
                <c:pt idx="5">
                  <c:v>1.05</c:v>
                </c:pt>
                <c:pt idx="6">
                  <c:v>#N/A</c:v>
                </c:pt>
                <c:pt idx="7">
                  <c:v>1.57</c:v>
                </c:pt>
                <c:pt idx="8">
                  <c:v>#N/A</c:v>
                </c:pt>
                <c:pt idx="9">
                  <c:v>1.03</c:v>
                </c:pt>
              </c:numCache>
            </c:numRef>
          </c:val>
          <c:extLst>
            <c:ext xmlns:c16="http://schemas.microsoft.com/office/drawing/2014/chart" uri="{C3380CC4-5D6E-409C-BE32-E72D297353CC}">
              <c16:uniqueId val="{00000004-D5B6-44CA-AA34-88632853E909}"/>
            </c:ext>
          </c:extLst>
        </c:ser>
        <c:ser>
          <c:idx val="5"/>
          <c:order val="5"/>
          <c:tx>
            <c:strRef>
              <c:f>データシート!$A$32</c:f>
              <c:strCache>
                <c:ptCount val="1"/>
                <c:pt idx="0">
                  <c:v>野村介護老人保健施設事業会計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0.76</c:v>
                </c:pt>
                <c:pt idx="4">
                  <c:v>#N/A</c:v>
                </c:pt>
                <c:pt idx="5">
                  <c:v>0.89</c:v>
                </c:pt>
                <c:pt idx="6">
                  <c:v>#N/A</c:v>
                </c:pt>
                <c:pt idx="7">
                  <c:v>0.97</c:v>
                </c:pt>
                <c:pt idx="8">
                  <c:v>#N/A</c:v>
                </c:pt>
                <c:pt idx="9">
                  <c:v>1.04</c:v>
                </c:pt>
              </c:numCache>
            </c:numRef>
          </c:val>
          <c:extLst>
            <c:ext xmlns:c16="http://schemas.microsoft.com/office/drawing/2014/chart" uri="{C3380CC4-5D6E-409C-BE32-E72D297353CC}">
              <c16:uniqueId val="{00000005-D5B6-44CA-AA34-88632853E90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2.42</c:v>
                </c:pt>
              </c:numCache>
            </c:numRef>
          </c:val>
          <c:extLst>
            <c:ext xmlns:c16="http://schemas.microsoft.com/office/drawing/2014/chart" uri="{C3380CC4-5D6E-409C-BE32-E72D297353CC}">
              <c16:uniqueId val="{00000006-D5B6-44CA-AA34-88632853E90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4.92</c:v>
                </c:pt>
                <c:pt idx="2">
                  <c:v>#N/A</c:v>
                </c:pt>
                <c:pt idx="3">
                  <c:v>5.21</c:v>
                </c:pt>
                <c:pt idx="4">
                  <c:v>#N/A</c:v>
                </c:pt>
                <c:pt idx="5">
                  <c:v>4.8600000000000003</c:v>
                </c:pt>
                <c:pt idx="6">
                  <c:v>#N/A</c:v>
                </c:pt>
                <c:pt idx="7">
                  <c:v>4.42</c:v>
                </c:pt>
                <c:pt idx="8">
                  <c:v>#N/A</c:v>
                </c:pt>
                <c:pt idx="9">
                  <c:v>4.03</c:v>
                </c:pt>
              </c:numCache>
            </c:numRef>
          </c:val>
          <c:extLst>
            <c:ext xmlns:c16="http://schemas.microsoft.com/office/drawing/2014/chart" uri="{C3380CC4-5D6E-409C-BE32-E72D297353CC}">
              <c16:uniqueId val="{00000007-D5B6-44CA-AA34-88632853E9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8.6999999999999993</c:v>
                </c:pt>
                <c:pt idx="2">
                  <c:v>#N/A</c:v>
                </c:pt>
                <c:pt idx="3">
                  <c:v>6.39</c:v>
                </c:pt>
                <c:pt idx="4">
                  <c:v>#N/A</c:v>
                </c:pt>
                <c:pt idx="5">
                  <c:v>9.43</c:v>
                </c:pt>
                <c:pt idx="6">
                  <c:v>#N/A</c:v>
                </c:pt>
                <c:pt idx="7">
                  <c:v>8.25</c:v>
                </c:pt>
                <c:pt idx="8">
                  <c:v>#N/A</c:v>
                </c:pt>
                <c:pt idx="9">
                  <c:v>7.01</c:v>
                </c:pt>
              </c:numCache>
            </c:numRef>
          </c:val>
          <c:extLst>
            <c:ext xmlns:c16="http://schemas.microsoft.com/office/drawing/2014/chart" uri="{C3380CC4-5D6E-409C-BE32-E72D297353CC}">
              <c16:uniqueId val="{00000008-D5B6-44CA-AA34-88632853E90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12.52</c:v>
                </c:pt>
                <c:pt idx="2">
                  <c:v>#N/A</c:v>
                </c:pt>
                <c:pt idx="3">
                  <c:v>12.47</c:v>
                </c:pt>
                <c:pt idx="4">
                  <c:v>#N/A</c:v>
                </c:pt>
                <c:pt idx="5">
                  <c:v>12.09</c:v>
                </c:pt>
                <c:pt idx="6">
                  <c:v>#N/A</c:v>
                </c:pt>
                <c:pt idx="7">
                  <c:v>10.9</c:v>
                </c:pt>
                <c:pt idx="8">
                  <c:v>#N/A</c:v>
                </c:pt>
                <c:pt idx="9">
                  <c:v>9.65</c:v>
                </c:pt>
              </c:numCache>
            </c:numRef>
          </c:val>
          <c:extLst>
            <c:ext xmlns:c16="http://schemas.microsoft.com/office/drawing/2014/chart" uri="{C3380CC4-5D6E-409C-BE32-E72D297353CC}">
              <c16:uniqueId val="{00000009-D5B6-44CA-AA34-88632853E9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3200</c:v>
                </c:pt>
                <c:pt idx="5">
                  <c:v>3483</c:v>
                </c:pt>
                <c:pt idx="8">
                  <c:v>3507</c:v>
                </c:pt>
                <c:pt idx="11">
                  <c:v>3749</c:v>
                </c:pt>
                <c:pt idx="14">
                  <c:v>3631</c:v>
                </c:pt>
              </c:numCache>
            </c:numRef>
          </c:val>
          <c:extLst>
            <c:ext xmlns:c16="http://schemas.microsoft.com/office/drawing/2014/chart" uri="{C3380CC4-5D6E-409C-BE32-E72D297353CC}">
              <c16:uniqueId val="{00000000-1808-4E2A-97D9-48174C652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08-4E2A-97D9-48174C652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66</c:v>
                </c:pt>
                <c:pt idx="6">
                  <c:v>48</c:v>
                </c:pt>
                <c:pt idx="9">
                  <c:v>108</c:v>
                </c:pt>
                <c:pt idx="12">
                  <c:v>99</c:v>
                </c:pt>
              </c:numCache>
            </c:numRef>
          </c:val>
          <c:extLst>
            <c:ext xmlns:c16="http://schemas.microsoft.com/office/drawing/2014/chart" uri="{C3380CC4-5D6E-409C-BE32-E72D297353CC}">
              <c16:uniqueId val="{00000002-1808-4E2A-97D9-48174C652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8</c:v>
                </c:pt>
                <c:pt idx="9">
                  <c:v>14</c:v>
                </c:pt>
                <c:pt idx="12">
                  <c:v>14</c:v>
                </c:pt>
              </c:numCache>
            </c:numRef>
          </c:val>
          <c:extLst>
            <c:ext xmlns:c16="http://schemas.microsoft.com/office/drawing/2014/chart" uri="{C3380CC4-5D6E-409C-BE32-E72D297353CC}">
              <c16:uniqueId val="{00000003-1808-4E2A-97D9-48174C652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822</c:v>
                </c:pt>
                <c:pt idx="3">
                  <c:v>761</c:v>
                </c:pt>
                <c:pt idx="6">
                  <c:v>769</c:v>
                </c:pt>
                <c:pt idx="9">
                  <c:v>819</c:v>
                </c:pt>
                <c:pt idx="12">
                  <c:v>751</c:v>
                </c:pt>
              </c:numCache>
            </c:numRef>
          </c:val>
          <c:extLst>
            <c:ext xmlns:c16="http://schemas.microsoft.com/office/drawing/2014/chart" uri="{C3380CC4-5D6E-409C-BE32-E72D297353CC}">
              <c16:uniqueId val="{00000004-1808-4E2A-97D9-48174C652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8-4E2A-97D9-48174C652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8-4E2A-97D9-48174C652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3629</c:v>
                </c:pt>
                <c:pt idx="3">
                  <c:v>4039</c:v>
                </c:pt>
                <c:pt idx="6">
                  <c:v>4295</c:v>
                </c:pt>
                <c:pt idx="9">
                  <c:v>4419</c:v>
                </c:pt>
                <c:pt idx="12">
                  <c:v>4423</c:v>
                </c:pt>
              </c:numCache>
            </c:numRef>
          </c:val>
          <c:extLst>
            <c:ext xmlns:c16="http://schemas.microsoft.com/office/drawing/2014/chart" uri="{C3380CC4-5D6E-409C-BE32-E72D297353CC}">
              <c16:uniqueId val="{00000007-1808-4E2A-97D9-48174C6528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1274</c:v>
                </c:pt>
                <c:pt idx="2">
                  <c:v>#N/A</c:v>
                </c:pt>
                <c:pt idx="3">
                  <c:v>#N/A</c:v>
                </c:pt>
                <c:pt idx="4">
                  <c:v>1383</c:v>
                </c:pt>
                <c:pt idx="5">
                  <c:v>#N/A</c:v>
                </c:pt>
                <c:pt idx="6">
                  <c:v>#N/A</c:v>
                </c:pt>
                <c:pt idx="7">
                  <c:v>1613</c:v>
                </c:pt>
                <c:pt idx="8">
                  <c:v>#N/A</c:v>
                </c:pt>
                <c:pt idx="9">
                  <c:v>#N/A</c:v>
                </c:pt>
                <c:pt idx="10">
                  <c:v>1611</c:v>
                </c:pt>
                <c:pt idx="11">
                  <c:v>#N/A</c:v>
                </c:pt>
                <c:pt idx="12">
                  <c:v>#N/A</c:v>
                </c:pt>
                <c:pt idx="13">
                  <c:v>1656</c:v>
                </c:pt>
                <c:pt idx="14">
                  <c:v>#N/A</c:v>
                </c:pt>
              </c:numCache>
            </c:numRef>
          </c:val>
          <c:smooth val="0"/>
          <c:extLst>
            <c:ext xmlns:c16="http://schemas.microsoft.com/office/drawing/2014/chart" uri="{C3380CC4-5D6E-409C-BE32-E72D297353CC}">
              <c16:uniqueId val="{00000008-1808-4E2A-97D9-48174C6528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35393</c:v>
                </c:pt>
                <c:pt idx="5">
                  <c:v>34522</c:v>
                </c:pt>
                <c:pt idx="8">
                  <c:v>33794</c:v>
                </c:pt>
                <c:pt idx="11">
                  <c:v>33811</c:v>
                </c:pt>
                <c:pt idx="14">
                  <c:v>32465</c:v>
                </c:pt>
              </c:numCache>
            </c:numRef>
          </c:val>
          <c:extLst>
            <c:ext xmlns:c16="http://schemas.microsoft.com/office/drawing/2014/chart" uri="{C3380CC4-5D6E-409C-BE32-E72D297353CC}">
              <c16:uniqueId val="{00000000-0EB5-4D4E-A188-5E1280B405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389</c:v>
                </c:pt>
                <c:pt idx="5">
                  <c:v>803</c:v>
                </c:pt>
                <c:pt idx="8">
                  <c:v>978</c:v>
                </c:pt>
                <c:pt idx="11">
                  <c:v>1080</c:v>
                </c:pt>
                <c:pt idx="14">
                  <c:v>758</c:v>
                </c:pt>
              </c:numCache>
            </c:numRef>
          </c:val>
          <c:extLst>
            <c:ext xmlns:c16="http://schemas.microsoft.com/office/drawing/2014/chart" uri="{C3380CC4-5D6E-409C-BE32-E72D297353CC}">
              <c16:uniqueId val="{00000001-0EB5-4D4E-A188-5E1280B405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8630</c:v>
                </c:pt>
                <c:pt idx="5">
                  <c:v>8705</c:v>
                </c:pt>
                <c:pt idx="8">
                  <c:v>8724</c:v>
                </c:pt>
                <c:pt idx="11">
                  <c:v>8163</c:v>
                </c:pt>
                <c:pt idx="14">
                  <c:v>8125</c:v>
                </c:pt>
              </c:numCache>
            </c:numRef>
          </c:val>
          <c:extLst>
            <c:ext xmlns:c16="http://schemas.microsoft.com/office/drawing/2014/chart" uri="{C3380CC4-5D6E-409C-BE32-E72D297353CC}">
              <c16:uniqueId val="{00000002-0EB5-4D4E-A188-5E1280B405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B5-4D4E-A188-5E1280B405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B5-4D4E-A188-5E1280B405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c:v>
                </c:pt>
                <c:pt idx="3">
                  <c:v>41</c:v>
                </c:pt>
                <c:pt idx="6">
                  <c:v>9</c:v>
                </c:pt>
                <c:pt idx="9">
                  <c:v>18</c:v>
                </c:pt>
                <c:pt idx="12">
                  <c:v>18</c:v>
                </c:pt>
              </c:numCache>
            </c:numRef>
          </c:val>
          <c:extLst>
            <c:ext xmlns:c16="http://schemas.microsoft.com/office/drawing/2014/chart" uri="{C3380CC4-5D6E-409C-BE32-E72D297353CC}">
              <c16:uniqueId val="{00000005-0EB5-4D4E-A188-5E1280B405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3181</c:v>
                </c:pt>
                <c:pt idx="3">
                  <c:v>3219</c:v>
                </c:pt>
                <c:pt idx="6">
                  <c:v>3192</c:v>
                </c:pt>
                <c:pt idx="9">
                  <c:v>3084</c:v>
                </c:pt>
                <c:pt idx="12">
                  <c:v>3105</c:v>
                </c:pt>
              </c:numCache>
            </c:numRef>
          </c:val>
          <c:extLst>
            <c:ext xmlns:c16="http://schemas.microsoft.com/office/drawing/2014/chart" uri="{C3380CC4-5D6E-409C-BE32-E72D297353CC}">
              <c16:uniqueId val="{00000006-0EB5-4D4E-A188-5E1280B405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c:v>
                </c:pt>
                <c:pt idx="3">
                  <c:v>131</c:v>
                </c:pt>
                <c:pt idx="6">
                  <c:v>122</c:v>
                </c:pt>
                <c:pt idx="9">
                  <c:v>106</c:v>
                </c:pt>
                <c:pt idx="12">
                  <c:v>92</c:v>
                </c:pt>
              </c:numCache>
            </c:numRef>
          </c:val>
          <c:extLst>
            <c:ext xmlns:c16="http://schemas.microsoft.com/office/drawing/2014/chart" uri="{C3380CC4-5D6E-409C-BE32-E72D297353CC}">
              <c16:uniqueId val="{00000007-0EB5-4D4E-A188-5E1280B405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9580</c:v>
                </c:pt>
                <c:pt idx="3">
                  <c:v>9581</c:v>
                </c:pt>
                <c:pt idx="6">
                  <c:v>8738</c:v>
                </c:pt>
                <c:pt idx="9">
                  <c:v>8281</c:v>
                </c:pt>
                <c:pt idx="12">
                  <c:v>7769</c:v>
                </c:pt>
              </c:numCache>
            </c:numRef>
          </c:val>
          <c:extLst>
            <c:ext xmlns:c16="http://schemas.microsoft.com/office/drawing/2014/chart" uri="{C3380CC4-5D6E-409C-BE32-E72D297353CC}">
              <c16:uniqueId val="{00000008-0EB5-4D4E-A188-5E1280B405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c:v>
                </c:pt>
                <c:pt idx="3">
                  <c:v>58</c:v>
                </c:pt>
                <c:pt idx="6">
                  <c:v>43</c:v>
                </c:pt>
                <c:pt idx="9">
                  <c:v>644</c:v>
                </c:pt>
                <c:pt idx="12">
                  <c:v>559</c:v>
                </c:pt>
              </c:numCache>
            </c:numRef>
          </c:val>
          <c:extLst>
            <c:ext xmlns:c16="http://schemas.microsoft.com/office/drawing/2014/chart" uri="{C3380CC4-5D6E-409C-BE32-E72D297353CC}">
              <c16:uniqueId val="{00000009-0EB5-4D4E-A188-5E1280B405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40179</c:v>
                </c:pt>
                <c:pt idx="3">
                  <c:v>39916</c:v>
                </c:pt>
                <c:pt idx="6">
                  <c:v>39626</c:v>
                </c:pt>
                <c:pt idx="9">
                  <c:v>40017</c:v>
                </c:pt>
                <c:pt idx="12">
                  <c:v>38396</c:v>
                </c:pt>
              </c:numCache>
            </c:numRef>
          </c:val>
          <c:extLst>
            <c:ext xmlns:c16="http://schemas.microsoft.com/office/drawing/2014/chart" uri="{C3380CC4-5D6E-409C-BE32-E72D297353CC}">
              <c16:uniqueId val="{0000000A-0EB5-4D4E-A188-5E1280B405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8699</c:v>
                </c:pt>
                <c:pt idx="2">
                  <c:v>#N/A</c:v>
                </c:pt>
                <c:pt idx="3">
                  <c:v>#N/A</c:v>
                </c:pt>
                <c:pt idx="4">
                  <c:v>8916</c:v>
                </c:pt>
                <c:pt idx="5">
                  <c:v>#N/A</c:v>
                </c:pt>
                <c:pt idx="6">
                  <c:v>#N/A</c:v>
                </c:pt>
                <c:pt idx="7">
                  <c:v>8234</c:v>
                </c:pt>
                <c:pt idx="8">
                  <c:v>#N/A</c:v>
                </c:pt>
                <c:pt idx="9">
                  <c:v>#N/A</c:v>
                </c:pt>
                <c:pt idx="10">
                  <c:v>9096</c:v>
                </c:pt>
                <c:pt idx="11">
                  <c:v>#N/A</c:v>
                </c:pt>
                <c:pt idx="12">
                  <c:v>#N/A</c:v>
                </c:pt>
                <c:pt idx="13">
                  <c:v>8592</c:v>
                </c:pt>
                <c:pt idx="14">
                  <c:v>#N/A</c:v>
                </c:pt>
              </c:numCache>
            </c:numRef>
          </c:val>
          <c:smooth val="0"/>
          <c:extLst>
            <c:ext xmlns:c16="http://schemas.microsoft.com/office/drawing/2014/chart" uri="{C3380CC4-5D6E-409C-BE32-E72D297353CC}">
              <c16:uniqueId val="{0000000B-0EB5-4D4E-A188-5E1280B405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2403</c:v>
                </c:pt>
                <c:pt idx="1">
                  <c:v>2066</c:v>
                </c:pt>
                <c:pt idx="2">
                  <c:v>1882</c:v>
                </c:pt>
              </c:numCache>
            </c:numRef>
          </c:val>
          <c:extLst>
            <c:ext xmlns:c16="http://schemas.microsoft.com/office/drawing/2014/chart" uri="{C3380CC4-5D6E-409C-BE32-E72D297353CC}">
              <c16:uniqueId val="{00000000-236C-4990-B120-6C52DFABB1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1274</c:v>
                </c:pt>
                <c:pt idx="1">
                  <c:v>1124</c:v>
                </c:pt>
                <c:pt idx="2">
                  <c:v>1324</c:v>
                </c:pt>
              </c:numCache>
            </c:numRef>
          </c:val>
          <c:extLst>
            <c:ext xmlns:c16="http://schemas.microsoft.com/office/drawing/2014/chart" uri="{C3380CC4-5D6E-409C-BE32-E72D297353CC}">
              <c16:uniqueId val="{00000001-236C-4990-B120-6C52DFABB1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6454</c:v>
                </c:pt>
                <c:pt idx="1">
                  <c:v>6269</c:v>
                </c:pt>
                <c:pt idx="2">
                  <c:v>6074</c:v>
                </c:pt>
              </c:numCache>
            </c:numRef>
          </c:val>
          <c:extLst>
            <c:ext xmlns:c16="http://schemas.microsoft.com/office/drawing/2014/chart" uri="{C3380CC4-5D6E-409C-BE32-E72D297353CC}">
              <c16:uniqueId val="{00000002-236C-4990-B120-6C52DFABB1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財政基盤は脆弱で自主財源が乏しく、類似団体平均を大きく下回っている。市内産業の低迷が続く中、市税収入の横ばいが続き、今後は人口減少による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減が想定される。令和５年度は前年度に引き続き国税収入の増額等により地方交付税は横ばいとなったが、平成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等により経常一般財源は増となったが、企業会計への繰出金の影響により補助費等について経常経費も増となったため同率となった。類似団体と比較して人件費、公債費が多額となっているため類似団体平均値を上回り、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起債枠の設定による当該年度償還金以上の新規発行を行わないなど、公債費の抑制を図る取り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78015</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36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77107</xdr:rowOff>
    </xdr:from>
    <xdr:to>
      <xdr:col>19</xdr:col>
      <xdr:colOff>133350</xdr:colOff>
      <xdr:row>61</xdr:row>
      <xdr:rowOff>78015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410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77107</xdr:rowOff>
    </xdr:from>
    <xdr:to>
      <xdr:col>15</xdr:col>
      <xdr:colOff>82550</xdr:colOff>
      <xdr:row>61</xdr:row>
      <xdr:rowOff>43543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43543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89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170742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27215</xdr:rowOff>
    </xdr:from>
    <xdr:to>
      <xdr:col>19</xdr:col>
      <xdr:colOff>184150</xdr:colOff>
      <xdr:row>61</xdr:row>
      <xdr:rowOff>128815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113592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7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26307</xdr:rowOff>
    </xdr:from>
    <xdr:to>
      <xdr:col>15</xdr:col>
      <xdr:colOff>133350</xdr:colOff>
      <xdr:row>60</xdr:row>
      <xdr:rowOff>127907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人当たりの金額が類似団体平均を上回っているのは、旧５町の合併により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514.34㎢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と広範な区域に公共施設を有し、類似団体と比較して職員数が多いためである。令和５年度は委託料の減により物件費はやや減少したものの、平成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豪雨災害に係る人件費・物件費が大幅に増加し、その後は災害経費の減少によりやや減少したものの、新型コロナウイルス感染症対策に係る物件費の増加もあり、高水準で推移している。本庁集約、オフィス・窓口改革、公民館から地域づくり活動センターへの移行による小規模多機能自治を推進し、組織のスリム化と業務の効率化を図り、さらなる定員適正化に努める。</a:t>
          </a:r>
          <a:endParaRPr kumimoji="1" lang="ja-JP" altLang="en-US" sz="12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93607</xdr:rowOff>
    </xdr:from>
    <xdr:to>
      <xdr:col>23</xdr:col>
      <xdr:colOff>133350</xdr:colOff>
      <xdr:row>82</xdr:row>
      <xdr:rowOff>98920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52507"/>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89590</xdr:rowOff>
    </xdr:from>
    <xdr:to>
      <xdr:col>19</xdr:col>
      <xdr:colOff>133350</xdr:colOff>
      <xdr:row>82</xdr:row>
      <xdr:rowOff>98920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8490"/>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67089</xdr:rowOff>
    </xdr:from>
    <xdr:to>
      <xdr:col>15</xdr:col>
      <xdr:colOff>82550</xdr:colOff>
      <xdr:row>82</xdr:row>
      <xdr:rowOff>89590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25989"/>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56359</xdr:rowOff>
    </xdr:from>
    <xdr:to>
      <xdr:col>11</xdr:col>
      <xdr:colOff>31750</xdr:colOff>
      <xdr:row>82</xdr:row>
      <xdr:rowOff>67089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525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42807</xdr:rowOff>
    </xdr:from>
    <xdr:to>
      <xdr:col>23</xdr:col>
      <xdr:colOff>184150</xdr:colOff>
      <xdr:row>82</xdr:row>
      <xdr:rowOff>144407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48120</xdr:rowOff>
    </xdr:from>
    <xdr:to>
      <xdr:col>19</xdr:col>
      <xdr:colOff>184150</xdr:colOff>
      <xdr:row>82</xdr:row>
      <xdr:rowOff>149720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134497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38790</xdr:rowOff>
    </xdr:from>
    <xdr:to>
      <xdr:col>15</xdr:col>
      <xdr:colOff>133350</xdr:colOff>
      <xdr:row>82</xdr:row>
      <xdr:rowOff>140390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125167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16289</xdr:rowOff>
    </xdr:from>
    <xdr:to>
      <xdr:col>11</xdr:col>
      <xdr:colOff>82550</xdr:colOff>
      <xdr:row>82</xdr:row>
      <xdr:rowOff>117889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102666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5559</xdr:rowOff>
    </xdr:from>
    <xdr:to>
      <xdr:col>7</xdr:col>
      <xdr:colOff>31750</xdr:colOff>
      <xdr:row>82</xdr:row>
      <xdr:rowOff>107159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91936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170745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028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82</xdr:row>
      <xdr:rowOff>170745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2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82</xdr:row>
      <xdr:rowOff>170745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82</xdr:row>
      <xdr:rowOff>157339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358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定員管理計画を基本に退職者補充調整や事務事業の抜本的な見直しを行い定員適正化を図り、一般職員等の職員数は旧５町合併後の平成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年４月１日の</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人から今年度は</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５年度から本庁集約型の組織再編及び公民館の地域づくり活動センターへの移行等による小規模多機能自治の推進を実施し、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150622</xdr:rowOff>
    </xdr:from>
    <xdr:to>
      <xdr:col>81</xdr:col>
      <xdr:colOff>44450</xdr:colOff>
      <xdr:row>63</xdr:row>
      <xdr:rowOff>9737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80522"/>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150622</xdr:rowOff>
    </xdr:from>
    <xdr:to>
      <xdr:col>77</xdr:col>
      <xdr:colOff>44450</xdr:colOff>
      <xdr:row>62</xdr:row>
      <xdr:rowOff>155448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8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131318</xdr:rowOff>
    </xdr:from>
    <xdr:to>
      <xdr:col>72</xdr:col>
      <xdr:colOff>203200</xdr:colOff>
      <xdr:row>62</xdr:row>
      <xdr:rowOff>155448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6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107188</xdr:rowOff>
    </xdr:from>
    <xdr:to>
      <xdr:col>68</xdr:col>
      <xdr:colOff>152400</xdr:colOff>
      <xdr:row>62</xdr:row>
      <xdr:rowOff>131318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370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99822</xdr:rowOff>
    </xdr:from>
    <xdr:to>
      <xdr:col>77</xdr:col>
      <xdr:colOff>95250</xdr:colOff>
      <xdr:row>63</xdr:row>
      <xdr:rowOff>29972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80518</xdr:rowOff>
    </xdr:from>
    <xdr:to>
      <xdr:col>68</xdr:col>
      <xdr:colOff>203200</xdr:colOff>
      <xdr:row>63</xdr:row>
      <xdr:rowOff>10668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166895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56388</xdr:rowOff>
    </xdr:from>
    <xdr:to>
      <xdr:col>64</xdr:col>
      <xdr:colOff>152400</xdr:colOff>
      <xdr:row>62</xdr:row>
      <xdr:rowOff>157988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142765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主な要因は、令和２年度起債事業（防災行政無線デジタル整備事業）等の元金償還開始により元利償還金の高止まりが続いているためである。今後も元利償還額等の増加により、実質公債費比率は増加する見込みであるため、引き続き、基準財政需要額への算入率を重視した地方債を選択するとともに、地方債発行枠の設定による新規発行の抑制により、指標の増加を抑え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84349</xdr:rowOff>
    </xdr:from>
    <xdr:to>
      <xdr:col>81</xdr:col>
      <xdr:colOff>44450</xdr:colOff>
      <xdr:row>37</xdr:row>
      <xdr:rowOff>96414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2799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84349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099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66252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918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48154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57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45614</xdr:rowOff>
    </xdr:from>
    <xdr:to>
      <xdr:col>81</xdr:col>
      <xdr:colOff>95250</xdr:colOff>
      <xdr:row>37</xdr:row>
      <xdr:rowOff>147214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17691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33549</xdr:rowOff>
    </xdr:from>
    <xdr:to>
      <xdr:col>77</xdr:col>
      <xdr:colOff>95250</xdr:colOff>
      <xdr:row>37</xdr:row>
      <xdr:rowOff>135149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119926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168804</xdr:rowOff>
    </xdr:from>
    <xdr:to>
      <xdr:col>68</xdr:col>
      <xdr:colOff>203200</xdr:colOff>
      <xdr:row>37</xdr:row>
      <xdr:rowOff>98954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83731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令和４年度から</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ポイント減少となったが、類似団体平均を大きく上回っている。令和元年度以降の大幅な上昇となっており、主な要因は、地方債現在高の大幅な増加（明浜支所庁舎建設事業等の大型事業及び平成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における復旧事業等）と、災害復旧経費や新型コロナウイルス感染症対策経費等に対応するため財政調整基金、特定目的基金を大幅に取崩したためである。令和５年度は地方債発行枠を設定し借入の抑制を実施したことにより地方債現在高が減少し、将来負担比率は減少しているものの、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6181</xdr:rowOff>
    </xdr:from>
    <xdr:to>
      <xdr:col>81</xdr:col>
      <xdr:colOff>44450</xdr:colOff>
      <xdr:row>17</xdr:row>
      <xdr:rowOff>48810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20831"/>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143044</xdr:rowOff>
    </xdr:from>
    <xdr:to>
      <xdr:col>77</xdr:col>
      <xdr:colOff>44450</xdr:colOff>
      <xdr:row>17</xdr:row>
      <xdr:rowOff>48810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862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143044</xdr:rowOff>
    </xdr:from>
    <xdr:to>
      <xdr:col>72</xdr:col>
      <xdr:colOff>203200</xdr:colOff>
      <xdr:row>17</xdr:row>
      <xdr:rowOff>42376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86244"/>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42376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530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126831</xdr:rowOff>
    </xdr:from>
    <xdr:to>
      <xdr:col>81</xdr:col>
      <xdr:colOff>95250</xdr:colOff>
      <xdr:row>17</xdr:row>
      <xdr:rowOff>56981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98908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169460</xdr:rowOff>
    </xdr:from>
    <xdr:to>
      <xdr:col>77</xdr:col>
      <xdr:colOff>95250</xdr:colOff>
      <xdr:row>17</xdr:row>
      <xdr:rowOff>99610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84387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92244</xdr:rowOff>
    </xdr:from>
    <xdr:to>
      <xdr:col>73</xdr:col>
      <xdr:colOff>44450</xdr:colOff>
      <xdr:row>17</xdr:row>
      <xdr:rowOff>22394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163026</xdr:rowOff>
    </xdr:from>
    <xdr:to>
      <xdr:col>68</xdr:col>
      <xdr:colOff>203200</xdr:colOff>
      <xdr:row>17</xdr:row>
      <xdr:rowOff>93176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77953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159004</xdr:rowOff>
    </xdr:from>
    <xdr:to>
      <xdr:col>64</xdr:col>
      <xdr:colOff>152400</xdr:colOff>
      <xdr:row>17</xdr:row>
      <xdr:rowOff>89154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73931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ポイント上回っている。これは、類似団体と比較し、給与等の水準は低いものの、職員数が多いことが要因となっている。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令和５年度から本庁集約型への組織体制へと再編されたことを受け、人事部局と連携し、業務効率の向上や人員配置の見直しによる人件費の抑制に努める。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物件費の内訳を見ると、施設の維持管理に係る委託料が大きな割合を占めていることから、公共施設等総合管理計画に基づき、施設の統廃合を含めた全体的な見直しを行い、今後も行政コストの省力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54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ポイント下回っているが、全国平均を上回る高齢化率などの影響が懸念される。</a:t>
          </a:r>
        </a:p>
        <a:p>
          <a:r>
            <a:rPr kumimoji="1" lang="ja-JP" altLang="en-US" sz="1300">
              <a:latin typeface="ＭＳ Ｐゴシック" panose="020B0600070205080204" pitchFamily="50" charset="-128"/>
              <a:ea typeface="ＭＳ Ｐゴシック" panose="020B0600070205080204" pitchFamily="50" charset="-128"/>
            </a:rPr>
            <a:t>　当市の高齢化率は上昇傾向にあり、今後も医療、介護事業等の増加が見込まれるため、総合的な対策が必要である。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ポイント下回っている。特別会計への繰出金が主なものであり、今後も計画的な繰出しとなるよう努める。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概ね横ばい傾向となっているものの、当市の財政状況から、今後も同等の補助費等を維持することは難しく、補助金、負担金等の公費負担の在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150">
              <a:latin typeface="ＭＳ Ｐゴシック" panose="020B0600070205080204" pitchFamily="50" charset="-128"/>
              <a:ea typeface="ＭＳ Ｐゴシック" panose="020B0600070205080204" pitchFamily="50" charset="-128"/>
            </a:rPr>
            <a:t>7.7</a:t>
          </a:r>
          <a:r>
            <a:rPr kumimoji="1" lang="ja-JP" altLang="en-US" sz="1150">
              <a:latin typeface="ＭＳ Ｐゴシック" panose="020B0600070205080204" pitchFamily="50" charset="-128"/>
              <a:ea typeface="ＭＳ Ｐゴシック" panose="020B0600070205080204" pitchFamily="50" charset="-128"/>
            </a:rPr>
            <a:t>ポイント上回っている。　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年７月豪雨の影響により、平成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年度から令和元年度にかけて地方債の発行を集中的に行ったためで、これらの元金償還が開始されたことが主な要因となっている。</a:t>
          </a:r>
        </a:p>
        <a:p>
          <a:r>
            <a:rPr kumimoji="1" lang="ja-JP" altLang="en-US" sz="1150">
              <a:latin typeface="ＭＳ Ｐゴシック" panose="020B0600070205080204" pitchFamily="50" charset="-128"/>
              <a:ea typeface="ＭＳ Ｐゴシック" panose="020B0600070205080204" pitchFamily="50" charset="-128"/>
            </a:rPr>
            <a:t>　近年、公共施設の老朽化等に伴い、養護老人ホーム三楽園建設事業等の大型建設事業が集中していることから、公債費のピークは令和</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年度となると見込まれ、それまでは非常に厳しい財政運営になることが予想される。そのため、予算編成時に地方債の発行上限を設けるなど今後の公債費抑制に努める。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75</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2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136525</xdr:rowOff>
    </xdr:from>
    <xdr:to>
      <xdr:col>19</xdr:col>
      <xdr:colOff>187325</xdr:colOff>
      <xdr:row>75</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5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136525</xdr:rowOff>
    </xdr:from>
    <xdr:to>
      <xdr:col>15</xdr:col>
      <xdr:colOff>98425</xdr:colOff>
      <xdr:row>75</xdr:row>
      <xdr:rowOff>136525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9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136525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85725</xdr:rowOff>
    </xdr:from>
    <xdr:to>
      <xdr:col>15</xdr:col>
      <xdr:colOff>149225</xdr:colOff>
      <xdr:row>76</xdr:row>
      <xdr:rowOff>15875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85725</xdr:rowOff>
    </xdr:from>
    <xdr:to>
      <xdr:col>11</xdr:col>
      <xdr:colOff>60325</xdr:colOff>
      <xdr:row>76</xdr:row>
      <xdr:rowOff>15875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ポイント下回っているものの、人件費の割合は、高い水準で推移している。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今後も高齢化率等の上昇により、経常的な社会保障費の増加が懸念されることから、定員の適正化による人件費の削減に努めるほか、その他事務事業の見直し等による経常的な経費の削減に努める。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057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05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74770</xdr:rowOff>
    </xdr:from>
    <xdr:to>
      <xdr:col>29</xdr:col>
      <xdr:colOff>127000</xdr:colOff>
      <xdr:row>14</xdr:row>
      <xdr:rowOff>90544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22695"/>
          <a:ext cx="6477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90544</xdr:rowOff>
    </xdr:from>
    <xdr:to>
      <xdr:col>26</xdr:col>
      <xdr:colOff>50800</xdr:colOff>
      <xdr:row>14</xdr:row>
      <xdr:rowOff>114765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8469"/>
          <a:ext cx="698500" cy="2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114765</xdr:rowOff>
    </xdr:from>
    <xdr:to>
      <xdr:col>22</xdr:col>
      <xdr:colOff>114300</xdr:colOff>
      <xdr:row>14</xdr:row>
      <xdr:rowOff>157208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62690"/>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157208</xdr:rowOff>
    </xdr:from>
    <xdr:to>
      <xdr:col>18</xdr:col>
      <xdr:colOff>177800</xdr:colOff>
      <xdr:row>15</xdr:row>
      <xdr:rowOff>67020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05133"/>
          <a:ext cx="698500" cy="8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23970</xdr:rowOff>
    </xdr:from>
    <xdr:to>
      <xdr:col>29</xdr:col>
      <xdr:colOff>177800</xdr:colOff>
      <xdr:row>14</xdr:row>
      <xdr:rowOff>125570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7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40497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1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39744</xdr:rowOff>
    </xdr:from>
    <xdr:to>
      <xdr:col>26</xdr:col>
      <xdr:colOff>101600</xdr:colOff>
      <xdr:row>14</xdr:row>
      <xdr:rowOff>141344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151521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5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63965</xdr:rowOff>
    </xdr:from>
    <xdr:to>
      <xdr:col>22</xdr:col>
      <xdr:colOff>165100</xdr:colOff>
      <xdr:row>14</xdr:row>
      <xdr:rowOff>165565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106408</xdr:rowOff>
    </xdr:from>
    <xdr:to>
      <xdr:col>19</xdr:col>
      <xdr:colOff>38100</xdr:colOff>
      <xdr:row>15</xdr:row>
      <xdr:rowOff>36558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5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46735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16220</xdr:rowOff>
    </xdr:from>
    <xdr:to>
      <xdr:col>15</xdr:col>
      <xdr:colOff>101600</xdr:colOff>
      <xdr:row>15</xdr:row>
      <xdr:rowOff>117820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127997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329771</xdr:rowOff>
    </xdr:from>
    <xdr:to>
      <xdr:col>29</xdr:col>
      <xdr:colOff>127000</xdr:colOff>
      <xdr:row>37</xdr:row>
      <xdr:rowOff>336903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54471"/>
          <a:ext cx="6477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336903</xdr:rowOff>
    </xdr:from>
    <xdr:to>
      <xdr:col>26</xdr:col>
      <xdr:colOff>50800</xdr:colOff>
      <xdr:row>37</xdr:row>
      <xdr:rowOff>339474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61603"/>
          <a:ext cx="698500" cy="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339474</xdr:rowOff>
    </xdr:from>
    <xdr:to>
      <xdr:col>22</xdr:col>
      <xdr:colOff>114300</xdr:colOff>
      <xdr:row>38</xdr:row>
      <xdr:rowOff>20114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64174"/>
          <a:ext cx="698500" cy="23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20114</xdr:rowOff>
    </xdr:from>
    <xdr:to>
      <xdr:col>18</xdr:col>
      <xdr:colOff>177800</xdr:colOff>
      <xdr:row>38</xdr:row>
      <xdr:rowOff>31546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87714"/>
          <a:ext cx="698500" cy="1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278971</xdr:rowOff>
    </xdr:from>
    <xdr:to>
      <xdr:col>29</xdr:col>
      <xdr:colOff>177800</xdr:colOff>
      <xdr:row>38</xdr:row>
      <xdr:rowOff>37671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0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124048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286103</xdr:rowOff>
    </xdr:from>
    <xdr:to>
      <xdr:col>26</xdr:col>
      <xdr:colOff>101600</xdr:colOff>
      <xdr:row>38</xdr:row>
      <xdr:rowOff>44803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54980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7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288674</xdr:rowOff>
    </xdr:from>
    <xdr:to>
      <xdr:col>22</xdr:col>
      <xdr:colOff>165100</xdr:colOff>
      <xdr:row>38</xdr:row>
      <xdr:rowOff>47374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1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57551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312214</xdr:rowOff>
    </xdr:from>
    <xdr:to>
      <xdr:col>19</xdr:col>
      <xdr:colOff>38100</xdr:colOff>
      <xdr:row>38</xdr:row>
      <xdr:rowOff>70914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3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81091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323646</xdr:rowOff>
    </xdr:from>
    <xdr:to>
      <xdr:col>15</xdr:col>
      <xdr:colOff>101600</xdr:colOff>
      <xdr:row>38</xdr:row>
      <xdr:rowOff>82346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4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92523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31017</xdr:rowOff>
    </xdr:from>
    <xdr:to>
      <xdr:col>24</xdr:col>
      <xdr:colOff>63500</xdr:colOff>
      <xdr:row>34</xdr:row>
      <xdr:rowOff>35872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60317"/>
          <a:ext cx="8382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35872</xdr:rowOff>
    </xdr:from>
    <xdr:to>
      <xdr:col>19</xdr:col>
      <xdr:colOff>177800</xdr:colOff>
      <xdr:row>34</xdr:row>
      <xdr:rowOff>97224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5172"/>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97224</xdr:rowOff>
    </xdr:from>
    <xdr:to>
      <xdr:col>15</xdr:col>
      <xdr:colOff>50800</xdr:colOff>
      <xdr:row>34</xdr:row>
      <xdr:rowOff>110646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6524"/>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110646</xdr:rowOff>
    </xdr:from>
    <xdr:to>
      <xdr:col>10</xdr:col>
      <xdr:colOff>114300</xdr:colOff>
      <xdr:row>35</xdr:row>
      <xdr:rowOff>147744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9946"/>
          <a:ext cx="889000" cy="20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151667</xdr:rowOff>
    </xdr:from>
    <xdr:to>
      <xdr:col>24</xdr:col>
      <xdr:colOff>114300</xdr:colOff>
      <xdr:row>34</xdr:row>
      <xdr:rowOff>81817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156522</xdr:rowOff>
    </xdr:from>
    <xdr:to>
      <xdr:col>20</xdr:col>
      <xdr:colOff>38100</xdr:colOff>
      <xdr:row>34</xdr:row>
      <xdr:rowOff>86672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103199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46424</xdr:rowOff>
    </xdr:from>
    <xdr:to>
      <xdr:col>15</xdr:col>
      <xdr:colOff>101600</xdr:colOff>
      <xdr:row>34</xdr:row>
      <xdr:rowOff>148024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164551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5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59846</xdr:rowOff>
    </xdr:from>
    <xdr:to>
      <xdr:col>10</xdr:col>
      <xdr:colOff>165100</xdr:colOff>
      <xdr:row>34</xdr:row>
      <xdr:rowOff>161446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6523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6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96944</xdr:rowOff>
    </xdr:from>
    <xdr:to>
      <xdr:col>6</xdr:col>
      <xdr:colOff>38100</xdr:colOff>
      <xdr:row>36</xdr:row>
      <xdr:rowOff>27094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43621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22447</xdr:rowOff>
    </xdr:from>
    <xdr:to>
      <xdr:col>24</xdr:col>
      <xdr:colOff>63500</xdr:colOff>
      <xdr:row>58</xdr:row>
      <xdr:rowOff>26674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6547"/>
          <a:ext cx="8382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20542</xdr:rowOff>
    </xdr:from>
    <xdr:to>
      <xdr:col>19</xdr:col>
      <xdr:colOff>177800</xdr:colOff>
      <xdr:row>58</xdr:row>
      <xdr:rowOff>22447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646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20542</xdr:rowOff>
    </xdr:from>
    <xdr:to>
      <xdr:col>15</xdr:col>
      <xdr:colOff>50800</xdr:colOff>
      <xdr:row>58</xdr:row>
      <xdr:rowOff>41358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4642"/>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11139</xdr:rowOff>
    </xdr:from>
    <xdr:to>
      <xdr:col>10</xdr:col>
      <xdr:colOff>114300</xdr:colOff>
      <xdr:row>58</xdr:row>
      <xdr:rowOff>41358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5239"/>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147324</xdr:rowOff>
    </xdr:from>
    <xdr:to>
      <xdr:col>24</xdr:col>
      <xdr:colOff>114300</xdr:colOff>
      <xdr:row>58</xdr:row>
      <xdr:rowOff>77474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143097</xdr:rowOff>
    </xdr:from>
    <xdr:to>
      <xdr:col>20</xdr:col>
      <xdr:colOff>38100</xdr:colOff>
      <xdr:row>58</xdr:row>
      <xdr:rowOff>73247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64374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0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141192</xdr:rowOff>
    </xdr:from>
    <xdr:to>
      <xdr:col>15</xdr:col>
      <xdr:colOff>101600</xdr:colOff>
      <xdr:row>58</xdr:row>
      <xdr:rowOff>71342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162008</xdr:rowOff>
    </xdr:from>
    <xdr:to>
      <xdr:col>10</xdr:col>
      <xdr:colOff>165100</xdr:colOff>
      <xdr:row>58</xdr:row>
      <xdr:rowOff>92158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108685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131789</xdr:rowOff>
    </xdr:from>
    <xdr:to>
      <xdr:col>6</xdr:col>
      <xdr:colOff>38100</xdr:colOff>
      <xdr:row>58</xdr:row>
      <xdr:rowOff>61939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78466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116154</xdr:rowOff>
    </xdr:from>
    <xdr:to>
      <xdr:col>24</xdr:col>
      <xdr:colOff>63500</xdr:colOff>
      <xdr:row>78</xdr:row>
      <xdr:rowOff>153893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9254"/>
          <a:ext cx="8382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116154</xdr:rowOff>
    </xdr:from>
    <xdr:to>
      <xdr:col>19</xdr:col>
      <xdr:colOff>177800</xdr:colOff>
      <xdr:row>78</xdr:row>
      <xdr:rowOff>145053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9254"/>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145053</xdr:rowOff>
    </xdr:from>
    <xdr:to>
      <xdr:col>15</xdr:col>
      <xdr:colOff>50800</xdr:colOff>
      <xdr:row>78</xdr:row>
      <xdr:rowOff>164218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8153"/>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164218</xdr:rowOff>
    </xdr:from>
    <xdr:to>
      <xdr:col>10</xdr:col>
      <xdr:colOff>114300</xdr:colOff>
      <xdr:row>78</xdr:row>
      <xdr:rowOff>166979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731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103093</xdr:rowOff>
    </xdr:from>
    <xdr:to>
      <xdr:col>24</xdr:col>
      <xdr:colOff>114300</xdr:colOff>
      <xdr:row>79</xdr:row>
      <xdr:rowOff>33243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18020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65354</xdr:rowOff>
    </xdr:from>
    <xdr:to>
      <xdr:col>20</xdr:col>
      <xdr:colOff>38100</xdr:colOff>
      <xdr:row>78</xdr:row>
      <xdr:rowOff>166954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158081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94253</xdr:rowOff>
    </xdr:from>
    <xdr:to>
      <xdr:col>15</xdr:col>
      <xdr:colOff>101600</xdr:colOff>
      <xdr:row>79</xdr:row>
      <xdr:rowOff>24403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113418</xdr:rowOff>
    </xdr:from>
    <xdr:to>
      <xdr:col>10</xdr:col>
      <xdr:colOff>165100</xdr:colOff>
      <xdr:row>79</xdr:row>
      <xdr:rowOff>43568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34695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116179</xdr:rowOff>
    </xdr:from>
    <xdr:to>
      <xdr:col>6</xdr:col>
      <xdr:colOff>38100</xdr:colOff>
      <xdr:row>79</xdr:row>
      <xdr:rowOff>46329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37456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165319</xdr:rowOff>
    </xdr:from>
    <xdr:to>
      <xdr:col>24</xdr:col>
      <xdr:colOff>63500</xdr:colOff>
      <xdr:row>96</xdr:row>
      <xdr:rowOff>42728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53069"/>
          <a:ext cx="838200" cy="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118357</xdr:rowOff>
    </xdr:from>
    <xdr:to>
      <xdr:col>19</xdr:col>
      <xdr:colOff>177800</xdr:colOff>
      <xdr:row>96</xdr:row>
      <xdr:rowOff>42728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06107"/>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118357</xdr:rowOff>
    </xdr:from>
    <xdr:to>
      <xdr:col>15</xdr:col>
      <xdr:colOff>50800</xdr:colOff>
      <xdr:row>97</xdr:row>
      <xdr:rowOff>7097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6107"/>
          <a:ext cx="889000" cy="2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7097</xdr:rowOff>
    </xdr:from>
    <xdr:to>
      <xdr:col>10</xdr:col>
      <xdr:colOff>114300</xdr:colOff>
      <xdr:row>97</xdr:row>
      <xdr:rowOff>33843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3774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114519</xdr:rowOff>
    </xdr:from>
    <xdr:to>
      <xdr:col>24</xdr:col>
      <xdr:colOff>114300</xdr:colOff>
      <xdr:row>96</xdr:row>
      <xdr:rowOff>44669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92946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163378</xdr:rowOff>
    </xdr:from>
    <xdr:to>
      <xdr:col>20</xdr:col>
      <xdr:colOff>38100</xdr:colOff>
      <xdr:row>96</xdr:row>
      <xdr:rowOff>93528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110055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2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67557</xdr:rowOff>
    </xdr:from>
    <xdr:to>
      <xdr:col>15</xdr:col>
      <xdr:colOff>101600</xdr:colOff>
      <xdr:row>95</xdr:row>
      <xdr:rowOff>169157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127747</xdr:rowOff>
    </xdr:from>
    <xdr:to>
      <xdr:col>10</xdr:col>
      <xdr:colOff>165100</xdr:colOff>
      <xdr:row>97</xdr:row>
      <xdr:rowOff>57897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49024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154493</xdr:rowOff>
    </xdr:from>
    <xdr:to>
      <xdr:col>6</xdr:col>
      <xdr:colOff>38100</xdr:colOff>
      <xdr:row>97</xdr:row>
      <xdr:rowOff>84643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75770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92075</xdr:rowOff>
    </xdr:from>
    <xdr:to>
      <xdr:col>55</xdr:col>
      <xdr:colOff>0</xdr:colOff>
      <xdr:row>36</xdr:row>
      <xdr:rowOff>109357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4275"/>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109357</xdr:rowOff>
    </xdr:from>
    <xdr:to>
      <xdr:col>50</xdr:col>
      <xdr:colOff>114300</xdr:colOff>
      <xdr:row>36</xdr:row>
      <xdr:rowOff>134907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1557"/>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37904</xdr:rowOff>
    </xdr:from>
    <xdr:to>
      <xdr:col>45</xdr:col>
      <xdr:colOff>177800</xdr:colOff>
      <xdr:row>36</xdr:row>
      <xdr:rowOff>134907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67204"/>
          <a:ext cx="889000" cy="4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37904</xdr:rowOff>
    </xdr:from>
    <xdr:to>
      <xdr:col>41</xdr:col>
      <xdr:colOff>50800</xdr:colOff>
      <xdr:row>37</xdr:row>
      <xdr:rowOff>49487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67204"/>
          <a:ext cx="889000" cy="5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41275</xdr:rowOff>
    </xdr:from>
    <xdr:to>
      <xdr:col>55</xdr:col>
      <xdr:colOff>50800</xdr:colOff>
      <xdr:row>36</xdr:row>
      <xdr:rowOff>142875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64152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58557</xdr:rowOff>
    </xdr:from>
    <xdr:to>
      <xdr:col>50</xdr:col>
      <xdr:colOff>165100</xdr:colOff>
      <xdr:row>36</xdr:row>
      <xdr:rowOff>160157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84107</xdr:rowOff>
    </xdr:from>
    <xdr:to>
      <xdr:col>46</xdr:col>
      <xdr:colOff>38100</xdr:colOff>
      <xdr:row>37</xdr:row>
      <xdr:rowOff>14257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30784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158554</xdr:rowOff>
    </xdr:from>
    <xdr:to>
      <xdr:col>41</xdr:col>
      <xdr:colOff>101600</xdr:colOff>
      <xdr:row>34</xdr:row>
      <xdr:rowOff>88704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105231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9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170137</xdr:rowOff>
    </xdr:from>
    <xdr:to>
      <xdr:col>36</xdr:col>
      <xdr:colOff>165100</xdr:colOff>
      <xdr:row>37</xdr:row>
      <xdr:rowOff>100287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116814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1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33915</xdr:rowOff>
    </xdr:from>
    <xdr:to>
      <xdr:col>55</xdr:col>
      <xdr:colOff>0</xdr:colOff>
      <xdr:row>57</xdr:row>
      <xdr:rowOff>18567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35115"/>
          <a:ext cx="838200" cy="1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33915</xdr:rowOff>
    </xdr:from>
    <xdr:to>
      <xdr:col>50</xdr:col>
      <xdr:colOff>114300</xdr:colOff>
      <xdr:row>56</xdr:row>
      <xdr:rowOff>170732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35115"/>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170732</xdr:rowOff>
    </xdr:from>
    <xdr:to>
      <xdr:col>45</xdr:col>
      <xdr:colOff>177800</xdr:colOff>
      <xdr:row>57</xdr:row>
      <xdr:rowOff>6493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71932"/>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135832</xdr:rowOff>
    </xdr:from>
    <xdr:to>
      <xdr:col>41</xdr:col>
      <xdr:colOff>50800</xdr:colOff>
      <xdr:row>57</xdr:row>
      <xdr:rowOff>6493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37032"/>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139217</xdr:rowOff>
    </xdr:from>
    <xdr:to>
      <xdr:col>55</xdr:col>
      <xdr:colOff>50800</xdr:colOff>
      <xdr:row>57</xdr:row>
      <xdr:rowOff>69367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162094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154565</xdr:rowOff>
    </xdr:from>
    <xdr:to>
      <xdr:col>50</xdr:col>
      <xdr:colOff>165100</xdr:colOff>
      <xdr:row>56</xdr:row>
      <xdr:rowOff>84715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101242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119932</xdr:rowOff>
    </xdr:from>
    <xdr:to>
      <xdr:col>46</xdr:col>
      <xdr:colOff>38100</xdr:colOff>
      <xdr:row>57</xdr:row>
      <xdr:rowOff>50082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66609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9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127143</xdr:rowOff>
    </xdr:from>
    <xdr:to>
      <xdr:col>41</xdr:col>
      <xdr:colOff>101600</xdr:colOff>
      <xdr:row>57</xdr:row>
      <xdr:rowOff>57293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73820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0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85032</xdr:rowOff>
    </xdr:from>
    <xdr:to>
      <xdr:col>36</xdr:col>
      <xdr:colOff>165100</xdr:colOff>
      <xdr:row>57</xdr:row>
      <xdr:rowOff>15182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31709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66053</xdr:rowOff>
    </xdr:from>
    <xdr:to>
      <xdr:col>55</xdr:col>
      <xdr:colOff>0</xdr:colOff>
      <xdr:row>78</xdr:row>
      <xdr:rowOff>63030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96253"/>
          <a:ext cx="838200" cy="3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66053</xdr:rowOff>
    </xdr:from>
    <xdr:to>
      <xdr:col>50</xdr:col>
      <xdr:colOff>114300</xdr:colOff>
      <xdr:row>76</xdr:row>
      <xdr:rowOff>169456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96253"/>
          <a:ext cx="8890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169456</xdr:rowOff>
    </xdr:from>
    <xdr:to>
      <xdr:col>45</xdr:col>
      <xdr:colOff>177800</xdr:colOff>
      <xdr:row>77</xdr:row>
      <xdr:rowOff>75578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99656"/>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75578</xdr:rowOff>
    </xdr:from>
    <xdr:to>
      <xdr:col>41</xdr:col>
      <xdr:colOff>50800</xdr:colOff>
      <xdr:row>78</xdr:row>
      <xdr:rowOff>36906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77228"/>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12230</xdr:rowOff>
    </xdr:from>
    <xdr:to>
      <xdr:col>55</xdr:col>
      <xdr:colOff>50800</xdr:colOff>
      <xdr:row>78</xdr:row>
      <xdr:rowOff>113830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162107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15253</xdr:rowOff>
    </xdr:from>
    <xdr:to>
      <xdr:col>50</xdr:col>
      <xdr:colOff>165100</xdr:colOff>
      <xdr:row>76</xdr:row>
      <xdr:rowOff>116853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133380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118656</xdr:rowOff>
    </xdr:from>
    <xdr:to>
      <xdr:col>46</xdr:col>
      <xdr:colOff>38100</xdr:colOff>
      <xdr:row>77</xdr:row>
      <xdr:rowOff>48806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65333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24778</xdr:rowOff>
    </xdr:from>
    <xdr:to>
      <xdr:col>41</xdr:col>
      <xdr:colOff>101600</xdr:colOff>
      <xdr:row>77</xdr:row>
      <xdr:rowOff>126378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117505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157556</xdr:rowOff>
    </xdr:from>
    <xdr:to>
      <xdr:col>36</xdr:col>
      <xdr:colOff>165100</xdr:colOff>
      <xdr:row>78</xdr:row>
      <xdr:rowOff>87706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78833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155516</xdr:rowOff>
    </xdr:from>
    <xdr:to>
      <xdr:col>55</xdr:col>
      <xdr:colOff>0</xdr:colOff>
      <xdr:row>97</xdr:row>
      <xdr:rowOff>88638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4716"/>
          <a:ext cx="8382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155516</xdr:rowOff>
    </xdr:from>
    <xdr:to>
      <xdr:col>50</xdr:col>
      <xdr:colOff>114300</xdr:colOff>
      <xdr:row>97</xdr:row>
      <xdr:rowOff>78570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4716"/>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74526</xdr:rowOff>
    </xdr:from>
    <xdr:to>
      <xdr:col>45</xdr:col>
      <xdr:colOff>177800</xdr:colOff>
      <xdr:row>97</xdr:row>
      <xdr:rowOff>78570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05176"/>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23275</xdr:rowOff>
    </xdr:from>
    <xdr:to>
      <xdr:col>41</xdr:col>
      <xdr:colOff>50800</xdr:colOff>
      <xdr:row>97</xdr:row>
      <xdr:rowOff>74526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3925"/>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37838</xdr:rowOff>
    </xdr:from>
    <xdr:to>
      <xdr:col>55</xdr:col>
      <xdr:colOff>50800</xdr:colOff>
      <xdr:row>97</xdr:row>
      <xdr:rowOff>139438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60715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104716</xdr:rowOff>
    </xdr:from>
    <xdr:to>
      <xdr:col>50</xdr:col>
      <xdr:colOff>165100</xdr:colOff>
      <xdr:row>97</xdr:row>
      <xdr:rowOff>34866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51393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3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27770</xdr:rowOff>
    </xdr:from>
    <xdr:to>
      <xdr:col>46</xdr:col>
      <xdr:colOff>38100</xdr:colOff>
      <xdr:row>97</xdr:row>
      <xdr:rowOff>129370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145897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23726</xdr:rowOff>
    </xdr:from>
    <xdr:to>
      <xdr:col>41</xdr:col>
      <xdr:colOff>101600</xdr:colOff>
      <xdr:row>97</xdr:row>
      <xdr:rowOff>125326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141853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143925</xdr:rowOff>
    </xdr:from>
    <xdr:to>
      <xdr:col>36</xdr:col>
      <xdr:colOff>165100</xdr:colOff>
      <xdr:row>97</xdr:row>
      <xdr:rowOff>74075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90602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140703</xdr:rowOff>
    </xdr:from>
    <xdr:to>
      <xdr:col>85</xdr:col>
      <xdr:colOff>127000</xdr:colOff>
      <xdr:row>37</xdr:row>
      <xdr:rowOff>165646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12903"/>
          <a:ext cx="838200" cy="1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140703</xdr:rowOff>
    </xdr:from>
    <xdr:to>
      <xdr:col>81</xdr:col>
      <xdr:colOff>50800</xdr:colOff>
      <xdr:row>36</xdr:row>
      <xdr:rowOff>155994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12903"/>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71996</xdr:rowOff>
    </xdr:from>
    <xdr:to>
      <xdr:col>76</xdr:col>
      <xdr:colOff>114300</xdr:colOff>
      <xdr:row>36</xdr:row>
      <xdr:rowOff>155994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72746"/>
          <a:ext cx="889000" cy="2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82690</xdr:rowOff>
    </xdr:from>
    <xdr:to>
      <xdr:col>71</xdr:col>
      <xdr:colOff>177800</xdr:colOff>
      <xdr:row>35</xdr:row>
      <xdr:rowOff>71996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740540"/>
          <a:ext cx="8890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114846</xdr:rowOff>
    </xdr:from>
    <xdr:to>
      <xdr:col>85</xdr:col>
      <xdr:colOff>177800</xdr:colOff>
      <xdr:row>38</xdr:row>
      <xdr:rowOff>44996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137723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89903</xdr:rowOff>
    </xdr:from>
    <xdr:to>
      <xdr:col>81</xdr:col>
      <xdr:colOff>101600</xdr:colOff>
      <xdr:row>37</xdr:row>
      <xdr:rowOff>20053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36580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105194</xdr:rowOff>
    </xdr:from>
    <xdr:to>
      <xdr:col>76</xdr:col>
      <xdr:colOff>165100</xdr:colOff>
      <xdr:row>37</xdr:row>
      <xdr:rowOff>35344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51871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21196</xdr:rowOff>
    </xdr:from>
    <xdr:to>
      <xdr:col>72</xdr:col>
      <xdr:colOff>38100</xdr:colOff>
      <xdr:row>35</xdr:row>
      <xdr:rowOff>122796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139323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7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31890</xdr:rowOff>
    </xdr:from>
    <xdr:to>
      <xdr:col>67</xdr:col>
      <xdr:colOff>101600</xdr:colOff>
      <xdr:row>33</xdr:row>
      <xdr:rowOff>133490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6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150017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18386</xdr:rowOff>
    </xdr:from>
    <xdr:to>
      <xdr:col>85</xdr:col>
      <xdr:colOff>127000</xdr:colOff>
      <xdr:row>77</xdr:row>
      <xdr:rowOff>24181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0036"/>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24181</xdr:rowOff>
    </xdr:from>
    <xdr:to>
      <xdr:col>81</xdr:col>
      <xdr:colOff>50800</xdr:colOff>
      <xdr:row>77</xdr:row>
      <xdr:rowOff>37497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25831"/>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37497</xdr:rowOff>
    </xdr:from>
    <xdr:to>
      <xdr:col>76</xdr:col>
      <xdr:colOff>114300</xdr:colOff>
      <xdr:row>77</xdr:row>
      <xdr:rowOff>54144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9147"/>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54144</xdr:rowOff>
    </xdr:from>
    <xdr:to>
      <xdr:col>71</xdr:col>
      <xdr:colOff>177800</xdr:colOff>
      <xdr:row>77</xdr:row>
      <xdr:rowOff>88258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5579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139036</xdr:rowOff>
    </xdr:from>
    <xdr:to>
      <xdr:col>85</xdr:col>
      <xdr:colOff>177800</xdr:colOff>
      <xdr:row>77</xdr:row>
      <xdr:rowOff>69186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161913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144831</xdr:rowOff>
    </xdr:from>
    <xdr:to>
      <xdr:col>81</xdr:col>
      <xdr:colOff>101600</xdr:colOff>
      <xdr:row>77</xdr:row>
      <xdr:rowOff>74981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91508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158147</xdr:rowOff>
    </xdr:from>
    <xdr:to>
      <xdr:col>76</xdr:col>
      <xdr:colOff>165100</xdr:colOff>
      <xdr:row>77</xdr:row>
      <xdr:rowOff>88297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104825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3344</xdr:rowOff>
    </xdr:from>
    <xdr:to>
      <xdr:col>72</xdr:col>
      <xdr:colOff>38100</xdr:colOff>
      <xdr:row>77</xdr:row>
      <xdr:rowOff>104944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0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121471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8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37458</xdr:rowOff>
    </xdr:from>
    <xdr:to>
      <xdr:col>67</xdr:col>
      <xdr:colOff>101600</xdr:colOff>
      <xdr:row>77</xdr:row>
      <xdr:rowOff>139058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155585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5502</xdr:rowOff>
    </xdr:from>
    <xdr:to>
      <xdr:col>85</xdr:col>
      <xdr:colOff>127000</xdr:colOff>
      <xdr:row>98</xdr:row>
      <xdr:rowOff>44231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7602"/>
          <a:ext cx="8382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19907</xdr:rowOff>
    </xdr:from>
    <xdr:to>
      <xdr:col>81</xdr:col>
      <xdr:colOff>50800</xdr:colOff>
      <xdr:row>98</xdr:row>
      <xdr:rowOff>44231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2007"/>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19907</xdr:rowOff>
    </xdr:from>
    <xdr:to>
      <xdr:col>76</xdr:col>
      <xdr:colOff>114300</xdr:colOff>
      <xdr:row>98</xdr:row>
      <xdr:rowOff>53851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2007"/>
          <a:ext cx="889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53851</xdr:rowOff>
    </xdr:from>
    <xdr:to>
      <xdr:col>71</xdr:col>
      <xdr:colOff>177800</xdr:colOff>
      <xdr:row>98</xdr:row>
      <xdr:rowOff>71470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5951"/>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126152</xdr:rowOff>
    </xdr:from>
    <xdr:to>
      <xdr:col>85</xdr:col>
      <xdr:colOff>177800</xdr:colOff>
      <xdr:row>98</xdr:row>
      <xdr:rowOff>56302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149029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164881</xdr:rowOff>
    </xdr:from>
    <xdr:to>
      <xdr:col>81</xdr:col>
      <xdr:colOff>101600</xdr:colOff>
      <xdr:row>98</xdr:row>
      <xdr:rowOff>95031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86158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140557</xdr:rowOff>
    </xdr:from>
    <xdr:to>
      <xdr:col>76</xdr:col>
      <xdr:colOff>165100</xdr:colOff>
      <xdr:row>98</xdr:row>
      <xdr:rowOff>70707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87234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3051</xdr:rowOff>
    </xdr:from>
    <xdr:to>
      <xdr:col>72</xdr:col>
      <xdr:colOff>38100</xdr:colOff>
      <xdr:row>98</xdr:row>
      <xdr:rowOff>104651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121178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20670</xdr:rowOff>
    </xdr:from>
    <xdr:to>
      <xdr:col>67</xdr:col>
      <xdr:colOff>101600</xdr:colOff>
      <xdr:row>98</xdr:row>
      <xdr:rowOff>122270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73920</xdr:rowOff>
    </xdr:from>
    <xdr:to>
      <xdr:col>116</xdr:col>
      <xdr:colOff>63500</xdr:colOff>
      <xdr:row>38</xdr:row>
      <xdr:rowOff>144138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89020"/>
          <a:ext cx="8382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131832</xdr:rowOff>
    </xdr:from>
    <xdr:to>
      <xdr:col>111</xdr:col>
      <xdr:colOff>177800</xdr:colOff>
      <xdr:row>38</xdr:row>
      <xdr:rowOff>144138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693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101219</xdr:rowOff>
    </xdr:from>
    <xdr:to>
      <xdr:col>107</xdr:col>
      <xdr:colOff>50800</xdr:colOff>
      <xdr:row>38</xdr:row>
      <xdr:rowOff>131832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16319"/>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101219</xdr:rowOff>
    </xdr:from>
    <xdr:to>
      <xdr:col>102</xdr:col>
      <xdr:colOff>114300</xdr:colOff>
      <xdr:row>39</xdr:row>
      <xdr:rowOff>32791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16319"/>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23120</xdr:rowOff>
    </xdr:from>
    <xdr:to>
      <xdr:col>116</xdr:col>
      <xdr:colOff>114300</xdr:colOff>
      <xdr:row>38</xdr:row>
      <xdr:rowOff>124720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45997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93338</xdr:rowOff>
    </xdr:from>
    <xdr:to>
      <xdr:col>112</xdr:col>
      <xdr:colOff>38100</xdr:colOff>
      <xdr:row>39</xdr:row>
      <xdr:rowOff>23488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14615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81032</xdr:rowOff>
    </xdr:from>
    <xdr:to>
      <xdr:col>107</xdr:col>
      <xdr:colOff>101600</xdr:colOff>
      <xdr:row>39</xdr:row>
      <xdr:rowOff>11182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27709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7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50419</xdr:rowOff>
    </xdr:from>
    <xdr:to>
      <xdr:col>102</xdr:col>
      <xdr:colOff>165100</xdr:colOff>
      <xdr:row>38</xdr:row>
      <xdr:rowOff>152019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168546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153441</xdr:rowOff>
    </xdr:from>
    <xdr:to>
      <xdr:col>98</xdr:col>
      <xdr:colOff>38100</xdr:colOff>
      <xdr:row>39</xdr:row>
      <xdr:rowOff>83591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74718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62776</xdr:rowOff>
    </xdr:from>
    <xdr:to>
      <xdr:col>116</xdr:col>
      <xdr:colOff>63500</xdr:colOff>
      <xdr:row>58</xdr:row>
      <xdr:rowOff>65839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6876"/>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65839</xdr:rowOff>
    </xdr:from>
    <xdr:to>
      <xdr:col>111</xdr:col>
      <xdr:colOff>177800</xdr:colOff>
      <xdr:row>58</xdr:row>
      <xdr:rowOff>66091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993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66091</xdr:rowOff>
    </xdr:from>
    <xdr:to>
      <xdr:col>107</xdr:col>
      <xdr:colOff>50800</xdr:colOff>
      <xdr:row>58</xdr:row>
      <xdr:rowOff>68125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1019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61290</xdr:rowOff>
    </xdr:from>
    <xdr:to>
      <xdr:col>102</xdr:col>
      <xdr:colOff>114300</xdr:colOff>
      <xdr:row>58</xdr:row>
      <xdr:rowOff>68125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0539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11976</xdr:rowOff>
    </xdr:from>
    <xdr:to>
      <xdr:col>116</xdr:col>
      <xdr:colOff>114300</xdr:colOff>
      <xdr:row>58</xdr:row>
      <xdr:rowOff>113576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15039</xdr:rowOff>
    </xdr:from>
    <xdr:to>
      <xdr:col>112</xdr:col>
      <xdr:colOff>38100</xdr:colOff>
      <xdr:row>58</xdr:row>
      <xdr:rowOff>116639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107766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15291</xdr:rowOff>
    </xdr:from>
    <xdr:to>
      <xdr:col>107</xdr:col>
      <xdr:colOff>101600</xdr:colOff>
      <xdr:row>58</xdr:row>
      <xdr:rowOff>116891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108018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17325</xdr:rowOff>
    </xdr:from>
    <xdr:to>
      <xdr:col>102</xdr:col>
      <xdr:colOff>165100</xdr:colOff>
      <xdr:row>58</xdr:row>
      <xdr:rowOff>118925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110052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10490</xdr:rowOff>
    </xdr:from>
    <xdr:to>
      <xdr:col>98</xdr:col>
      <xdr:colOff>38100</xdr:colOff>
      <xdr:row>58</xdr:row>
      <xdr:rowOff>112090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103217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37249</xdr:rowOff>
    </xdr:from>
    <xdr:to>
      <xdr:col>116</xdr:col>
      <xdr:colOff>63500</xdr:colOff>
      <xdr:row>76</xdr:row>
      <xdr:rowOff>119684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67449"/>
          <a:ext cx="8382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37249</xdr:rowOff>
    </xdr:from>
    <xdr:to>
      <xdr:col>111</xdr:col>
      <xdr:colOff>177800</xdr:colOff>
      <xdr:row>76</xdr:row>
      <xdr:rowOff>60237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67449"/>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54102</xdr:rowOff>
    </xdr:from>
    <xdr:to>
      <xdr:col>107</xdr:col>
      <xdr:colOff>50800</xdr:colOff>
      <xdr:row>76</xdr:row>
      <xdr:rowOff>60237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84302"/>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138455</xdr:rowOff>
    </xdr:from>
    <xdr:to>
      <xdr:col>102</xdr:col>
      <xdr:colOff>114300</xdr:colOff>
      <xdr:row>76</xdr:row>
      <xdr:rowOff>54102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97205"/>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68884</xdr:rowOff>
    </xdr:from>
    <xdr:to>
      <xdr:col>116</xdr:col>
      <xdr:colOff>114300</xdr:colOff>
      <xdr:row>76</xdr:row>
      <xdr:rowOff>170484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91762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157899</xdr:rowOff>
    </xdr:from>
    <xdr:to>
      <xdr:col>112</xdr:col>
      <xdr:colOff>38100</xdr:colOff>
      <xdr:row>76</xdr:row>
      <xdr:rowOff>88049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104576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9437</xdr:rowOff>
    </xdr:from>
    <xdr:to>
      <xdr:col>107</xdr:col>
      <xdr:colOff>101600</xdr:colOff>
      <xdr:row>76</xdr:row>
      <xdr:rowOff>111037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3302</xdr:rowOff>
    </xdr:from>
    <xdr:to>
      <xdr:col>102</xdr:col>
      <xdr:colOff>165100</xdr:colOff>
      <xdr:row>76</xdr:row>
      <xdr:rowOff>104902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121429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87655</xdr:rowOff>
    </xdr:from>
    <xdr:to>
      <xdr:col>98</xdr:col>
      <xdr:colOff>38100</xdr:colOff>
      <xdr:row>76</xdr:row>
      <xdr:rowOff>17805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901,820</a:t>
          </a:r>
          <a:r>
            <a:rPr kumimoji="1" lang="ja-JP" altLang="en-US" sz="1300">
              <a:latin typeface="ＭＳ Ｐゴシック" panose="020B0600070205080204" pitchFamily="50" charset="-128"/>
              <a:ea typeface="ＭＳ Ｐゴシック" panose="020B0600070205080204" pitchFamily="50" charset="-128"/>
            </a:rPr>
            <a:t>円となっている。令和４年度の住民一人当たり</a:t>
          </a:r>
          <a:r>
            <a:rPr kumimoji="1" lang="en-US" altLang="ja-JP" sz="1300">
              <a:latin typeface="ＭＳ Ｐゴシック" panose="020B0600070205080204" pitchFamily="50" charset="-128"/>
              <a:ea typeface="ＭＳ Ｐゴシック" panose="020B0600070205080204" pitchFamily="50" charset="-128"/>
            </a:rPr>
            <a:t>961,569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59,749</a:t>
          </a:r>
          <a:r>
            <a:rPr kumimoji="1" lang="ja-JP" altLang="en-US" sz="1300">
              <a:latin typeface="ＭＳ Ｐゴシック" panose="020B0600070205080204" pitchFamily="50" charset="-128"/>
              <a:ea typeface="ＭＳ Ｐゴシック" panose="020B0600070205080204" pitchFamily="50" charset="-128"/>
            </a:rPr>
            <a:t>円減少した。性質別で見た主な減少要因は、普通建設事業費の減によるものである。支所庁舎建設事業や柑橘加工施設整備事業等の大型の建設事業が完了したことで、住民一人当たりのコストは</a:t>
          </a:r>
          <a:r>
            <a:rPr kumimoji="1" lang="en-US" altLang="ja-JP" sz="1300">
              <a:latin typeface="ＭＳ Ｐゴシック" panose="020B0600070205080204" pitchFamily="50" charset="-128"/>
              <a:ea typeface="ＭＳ Ｐゴシック" panose="020B0600070205080204" pitchFamily="50" charset="-128"/>
            </a:rPr>
            <a:t>68,286</a:t>
          </a:r>
          <a:r>
            <a:rPr kumimoji="1" lang="ja-JP" altLang="en-US" sz="1300">
              <a:latin typeface="ＭＳ Ｐゴシック" panose="020B0600070205080204" pitchFamily="50" charset="-128"/>
              <a:ea typeface="ＭＳ Ｐゴシック" panose="020B0600070205080204" pitchFamily="50" charset="-128"/>
            </a:rPr>
            <a:t>円減少した。一方で、扶助費は、子ども医療費助成事業の増により、住民一人当たりのコストは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6,412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類似団体との比較では、特に、人件費、普通建設事業費、公債費において、類似団体平均を大きく上回っている。人件費では、住民一人当たりのコストは類似団体平均を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37,368</a:t>
          </a:r>
          <a:r>
            <a:rPr kumimoji="1" lang="ja-JP" altLang="en-US" sz="1300">
              <a:latin typeface="ＭＳ Ｐゴシック" panose="020B0600070205080204" pitchFamily="50" charset="-128"/>
              <a:ea typeface="ＭＳ Ｐゴシック" panose="020B0600070205080204" pitchFamily="50" charset="-128"/>
            </a:rPr>
            <a:t>円上回っている。類似団体と比較し、給与等の水準は低いものの、職員数が多いことが要因となっている。普通建設事業費では、住民一人当たりのコストは類似団体平均を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35,480</a:t>
          </a:r>
          <a:r>
            <a:rPr kumimoji="1" lang="ja-JP" altLang="en-US" sz="1300">
              <a:latin typeface="ＭＳ Ｐゴシック" panose="020B0600070205080204" pitchFamily="50" charset="-128"/>
              <a:ea typeface="ＭＳ Ｐゴシック" panose="020B0600070205080204" pitchFamily="50" charset="-128"/>
            </a:rPr>
            <a:t>円上回っている。公共施設等の老朽化による更新の時期を迎えていることなどが主な要因となっていることから、保有施設の総量縮減、統廃合・複合化を推進し、更新整備に要する経費を抑制する必要がある。公債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50,742</a:t>
          </a:r>
          <a:r>
            <a:rPr kumimoji="1" lang="ja-JP" altLang="en-US" sz="1300">
              <a:latin typeface="ＭＳ Ｐゴシック" panose="020B0600070205080204" pitchFamily="50" charset="-128"/>
              <a:ea typeface="ＭＳ Ｐゴシック" panose="020B0600070205080204" pitchFamily="50" charset="-128"/>
            </a:rPr>
            <a:t>円上回っている。近年、大型の整備事業が集中したことに加え、平成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年７月豪雨災害からの復旧事業による元利償還金が膨らんでいることが主な要因となっていることから、今後は地方債の借入抑制に努める。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02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xdr:rowOff>
    </xdr:from>
    <xdr:to>
      <xdr:col>19</xdr:col>
      <xdr:colOff>177800</xdr:colOff>
      <xdr:row>36</xdr:row>
      <xdr:rowOff>69786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8550"/>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37402</xdr:rowOff>
    </xdr:from>
    <xdr:to>
      <xdr:col>15</xdr:col>
      <xdr:colOff>50800</xdr:colOff>
      <xdr:row>36</xdr:row>
      <xdr:rowOff>69786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960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114745</xdr:rowOff>
    </xdr:from>
    <xdr:to>
      <xdr:col>10</xdr:col>
      <xdr:colOff>114300</xdr:colOff>
      <xdr:row>36</xdr:row>
      <xdr:rowOff>37402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549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127000</xdr:rowOff>
    </xdr:from>
    <xdr:to>
      <xdr:col>20</xdr:col>
      <xdr:colOff>38100</xdr:colOff>
      <xdr:row>36</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48277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18986</xdr:rowOff>
    </xdr:from>
    <xdr:to>
      <xdr:col>15</xdr:col>
      <xdr:colOff>101600</xdr:colOff>
      <xdr:row>36</xdr:row>
      <xdr:rowOff>120586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111713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158052</xdr:rowOff>
    </xdr:from>
    <xdr:to>
      <xdr:col>10</xdr:col>
      <xdr:colOff>165100</xdr:colOff>
      <xdr:row>36</xdr:row>
      <xdr:rowOff>88202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79329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63945</xdr:rowOff>
    </xdr:from>
    <xdr:to>
      <xdr:col>6</xdr:col>
      <xdr:colOff>38100</xdr:colOff>
      <xdr:row>35</xdr:row>
      <xdr:rowOff>165545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10622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159738</xdr:rowOff>
    </xdr:from>
    <xdr:to>
      <xdr:col>24</xdr:col>
      <xdr:colOff>63500</xdr:colOff>
      <xdr:row>58</xdr:row>
      <xdr:rowOff>2105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2388"/>
          <a:ext cx="8382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159738</xdr:rowOff>
    </xdr:from>
    <xdr:to>
      <xdr:col>19</xdr:col>
      <xdr:colOff>177800</xdr:colOff>
      <xdr:row>57</xdr:row>
      <xdr:rowOff>161839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2388"/>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101333</xdr:rowOff>
    </xdr:from>
    <xdr:to>
      <xdr:col>15</xdr:col>
      <xdr:colOff>50800</xdr:colOff>
      <xdr:row>57</xdr:row>
      <xdr:rowOff>161839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3983"/>
          <a:ext cx="889000" cy="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101333</xdr:rowOff>
    </xdr:from>
    <xdr:to>
      <xdr:col>10</xdr:col>
      <xdr:colOff>114300</xdr:colOff>
      <xdr:row>58</xdr:row>
      <xdr:rowOff>53720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3983"/>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122755</xdr:rowOff>
    </xdr:from>
    <xdr:to>
      <xdr:col>24</xdr:col>
      <xdr:colOff>114300</xdr:colOff>
      <xdr:row>58</xdr:row>
      <xdr:rowOff>52905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145632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108938</xdr:rowOff>
    </xdr:from>
    <xdr:to>
      <xdr:col>20</xdr:col>
      <xdr:colOff>38100</xdr:colOff>
      <xdr:row>58</xdr:row>
      <xdr:rowOff>39088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55615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111039</xdr:rowOff>
    </xdr:from>
    <xdr:to>
      <xdr:col>15</xdr:col>
      <xdr:colOff>101600</xdr:colOff>
      <xdr:row>58</xdr:row>
      <xdr:rowOff>41189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57716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50533</xdr:rowOff>
    </xdr:from>
    <xdr:to>
      <xdr:col>10</xdr:col>
      <xdr:colOff>165100</xdr:colOff>
      <xdr:row>57</xdr:row>
      <xdr:rowOff>152133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168660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2920</xdr:rowOff>
    </xdr:from>
    <xdr:to>
      <xdr:col>6</xdr:col>
      <xdr:colOff>38100</xdr:colOff>
      <xdr:row>58</xdr:row>
      <xdr:rowOff>104520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121047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144999</xdr:rowOff>
    </xdr:from>
    <xdr:to>
      <xdr:col>24</xdr:col>
      <xdr:colOff>63500</xdr:colOff>
      <xdr:row>75</xdr:row>
      <xdr:rowOff>96207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2299"/>
          <a:ext cx="838200" cy="1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64893</xdr:rowOff>
    </xdr:from>
    <xdr:to>
      <xdr:col>19</xdr:col>
      <xdr:colOff>177800</xdr:colOff>
      <xdr:row>75</xdr:row>
      <xdr:rowOff>96207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23643"/>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64893</xdr:rowOff>
    </xdr:from>
    <xdr:to>
      <xdr:col>15</xdr:col>
      <xdr:colOff>50800</xdr:colOff>
      <xdr:row>76</xdr:row>
      <xdr:rowOff>14619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3643"/>
          <a:ext cx="889000" cy="1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14619</xdr:rowOff>
    </xdr:from>
    <xdr:to>
      <xdr:col>10</xdr:col>
      <xdr:colOff>114300</xdr:colOff>
      <xdr:row>76</xdr:row>
      <xdr:rowOff>31088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481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94199</xdr:rowOff>
    </xdr:from>
    <xdr:to>
      <xdr:col>24</xdr:col>
      <xdr:colOff>114300</xdr:colOff>
      <xdr:row>75</xdr:row>
      <xdr:rowOff>24349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117076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45407</xdr:rowOff>
    </xdr:from>
    <xdr:to>
      <xdr:col>20</xdr:col>
      <xdr:colOff>38100</xdr:colOff>
      <xdr:row>75</xdr:row>
      <xdr:rowOff>147007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163534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14093</xdr:rowOff>
    </xdr:from>
    <xdr:to>
      <xdr:col>15</xdr:col>
      <xdr:colOff>101600</xdr:colOff>
      <xdr:row>75</xdr:row>
      <xdr:rowOff>115693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135269</xdr:rowOff>
    </xdr:from>
    <xdr:to>
      <xdr:col>10</xdr:col>
      <xdr:colOff>165100</xdr:colOff>
      <xdr:row>76</xdr:row>
      <xdr:rowOff>65419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151738</xdr:rowOff>
    </xdr:from>
    <xdr:to>
      <xdr:col>6</xdr:col>
      <xdr:colOff>38100</xdr:colOff>
      <xdr:row>76</xdr:row>
      <xdr:rowOff>81888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142365</xdr:rowOff>
    </xdr:from>
    <xdr:to>
      <xdr:col>24</xdr:col>
      <xdr:colOff>63500</xdr:colOff>
      <xdr:row>96</xdr:row>
      <xdr:rowOff>153037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01565"/>
          <a:ext cx="8382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142365</xdr:rowOff>
    </xdr:from>
    <xdr:to>
      <xdr:col>19</xdr:col>
      <xdr:colOff>177800</xdr:colOff>
      <xdr:row>96</xdr:row>
      <xdr:rowOff>145712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1565"/>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145712</xdr:rowOff>
    </xdr:from>
    <xdr:to>
      <xdr:col>15</xdr:col>
      <xdr:colOff>50800</xdr:colOff>
      <xdr:row>97</xdr:row>
      <xdr:rowOff>31379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4912"/>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169331</xdr:rowOff>
    </xdr:from>
    <xdr:to>
      <xdr:col>10</xdr:col>
      <xdr:colOff>114300</xdr:colOff>
      <xdr:row>97</xdr:row>
      <xdr:rowOff>31379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8531"/>
          <a:ext cx="889000" cy="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102237</xdr:rowOff>
    </xdr:from>
    <xdr:to>
      <xdr:col>24</xdr:col>
      <xdr:colOff>114300</xdr:colOff>
      <xdr:row>97</xdr:row>
      <xdr:rowOff>32387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125114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91565</xdr:rowOff>
    </xdr:from>
    <xdr:to>
      <xdr:col>20</xdr:col>
      <xdr:colOff>38100</xdr:colOff>
      <xdr:row>97</xdr:row>
      <xdr:rowOff>21715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38242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94912</xdr:rowOff>
    </xdr:from>
    <xdr:to>
      <xdr:col>15</xdr:col>
      <xdr:colOff>101600</xdr:colOff>
      <xdr:row>97</xdr:row>
      <xdr:rowOff>25062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152029</xdr:rowOff>
    </xdr:from>
    <xdr:to>
      <xdr:col>10</xdr:col>
      <xdr:colOff>165100</xdr:colOff>
      <xdr:row>97</xdr:row>
      <xdr:rowOff>82179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118531</xdr:rowOff>
    </xdr:from>
    <xdr:to>
      <xdr:col>6</xdr:col>
      <xdr:colOff>38100</xdr:colOff>
      <xdr:row>97</xdr:row>
      <xdr:rowOff>48681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65208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117493</xdr:rowOff>
    </xdr:from>
    <xdr:to>
      <xdr:col>55</xdr:col>
      <xdr:colOff>0</xdr:colOff>
      <xdr:row>38</xdr:row>
      <xdr:rowOff>154722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32593"/>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154722</xdr:rowOff>
    </xdr:from>
    <xdr:to>
      <xdr:col>50</xdr:col>
      <xdr:colOff>114300</xdr:colOff>
      <xdr:row>38</xdr:row>
      <xdr:rowOff>171377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6982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147865</xdr:rowOff>
    </xdr:from>
    <xdr:to>
      <xdr:col>45</xdr:col>
      <xdr:colOff>177800</xdr:colOff>
      <xdr:row>38</xdr:row>
      <xdr:rowOff>171377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62965"/>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147865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06794"/>
          <a:ext cx="8890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66693</xdr:rowOff>
    </xdr:from>
    <xdr:to>
      <xdr:col>55</xdr:col>
      <xdr:colOff>50800</xdr:colOff>
      <xdr:row>38</xdr:row>
      <xdr:rowOff>168293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45120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103922</xdr:rowOff>
    </xdr:from>
    <xdr:to>
      <xdr:col>50</xdr:col>
      <xdr:colOff>165100</xdr:colOff>
      <xdr:row>39</xdr:row>
      <xdr:rowOff>34072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25199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120577</xdr:rowOff>
    </xdr:from>
    <xdr:to>
      <xdr:col>46</xdr:col>
      <xdr:colOff>38100</xdr:colOff>
      <xdr:row>39</xdr:row>
      <xdr:rowOff>50727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41854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113830</xdr:rowOff>
    </xdr:from>
    <xdr:to>
      <xdr:col>55</xdr:col>
      <xdr:colOff>0</xdr:colOff>
      <xdr:row>55</xdr:row>
      <xdr:rowOff>54623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72130"/>
          <a:ext cx="8382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113830</xdr:rowOff>
    </xdr:from>
    <xdr:to>
      <xdr:col>50</xdr:col>
      <xdr:colOff>114300</xdr:colOff>
      <xdr:row>56</xdr:row>
      <xdr:rowOff>3272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72130"/>
          <a:ext cx="889000" cy="2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3272</xdr:rowOff>
    </xdr:from>
    <xdr:to>
      <xdr:col>45</xdr:col>
      <xdr:colOff>177800</xdr:colOff>
      <xdr:row>56</xdr:row>
      <xdr:rowOff>13513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0447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13513</xdr:rowOff>
    </xdr:from>
    <xdr:to>
      <xdr:col>41</xdr:col>
      <xdr:colOff>50800</xdr:colOff>
      <xdr:row>56</xdr:row>
      <xdr:rowOff>16973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471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3823</xdr:rowOff>
    </xdr:from>
    <xdr:to>
      <xdr:col>55</xdr:col>
      <xdr:colOff>50800</xdr:colOff>
      <xdr:row>55</xdr:row>
      <xdr:rowOff>105423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26700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63030</xdr:rowOff>
    </xdr:from>
    <xdr:to>
      <xdr:col>50</xdr:col>
      <xdr:colOff>165100</xdr:colOff>
      <xdr:row>54</xdr:row>
      <xdr:rowOff>164630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9707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9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123922</xdr:rowOff>
    </xdr:from>
    <xdr:to>
      <xdr:col>46</xdr:col>
      <xdr:colOff>38100</xdr:colOff>
      <xdr:row>56</xdr:row>
      <xdr:rowOff>54072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70599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134163</xdr:rowOff>
    </xdr:from>
    <xdr:to>
      <xdr:col>41</xdr:col>
      <xdr:colOff>101600</xdr:colOff>
      <xdr:row>56</xdr:row>
      <xdr:rowOff>64313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80840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137623</xdr:rowOff>
    </xdr:from>
    <xdr:to>
      <xdr:col>36</xdr:col>
      <xdr:colOff>165100</xdr:colOff>
      <xdr:row>56</xdr:row>
      <xdr:rowOff>67773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84300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39408</xdr:rowOff>
    </xdr:from>
    <xdr:to>
      <xdr:col>55</xdr:col>
      <xdr:colOff>0</xdr:colOff>
      <xdr:row>78</xdr:row>
      <xdr:rowOff>66095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2508"/>
          <a:ext cx="838200" cy="2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167201</xdr:rowOff>
    </xdr:from>
    <xdr:to>
      <xdr:col>50</xdr:col>
      <xdr:colOff>114300</xdr:colOff>
      <xdr:row>78</xdr:row>
      <xdr:rowOff>39408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68851"/>
          <a:ext cx="889000" cy="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157124</xdr:rowOff>
    </xdr:from>
    <xdr:to>
      <xdr:col>45</xdr:col>
      <xdr:colOff>177800</xdr:colOff>
      <xdr:row>77</xdr:row>
      <xdr:rowOff>167201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8774"/>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157124</xdr:rowOff>
    </xdr:from>
    <xdr:to>
      <xdr:col>41</xdr:col>
      <xdr:colOff>50800</xdr:colOff>
      <xdr:row>78</xdr:row>
      <xdr:rowOff>20690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8774"/>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15295</xdr:rowOff>
    </xdr:from>
    <xdr:to>
      <xdr:col>55</xdr:col>
      <xdr:colOff>50800</xdr:colOff>
      <xdr:row>78</xdr:row>
      <xdr:rowOff>116895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160058</xdr:rowOff>
    </xdr:from>
    <xdr:to>
      <xdr:col>50</xdr:col>
      <xdr:colOff>165100</xdr:colOff>
      <xdr:row>78</xdr:row>
      <xdr:rowOff>90208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81335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116401</xdr:rowOff>
    </xdr:from>
    <xdr:to>
      <xdr:col>46</xdr:col>
      <xdr:colOff>38100</xdr:colOff>
      <xdr:row>78</xdr:row>
      <xdr:rowOff>46551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63078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106324</xdr:rowOff>
    </xdr:from>
    <xdr:to>
      <xdr:col>41</xdr:col>
      <xdr:colOff>101600</xdr:colOff>
      <xdr:row>78</xdr:row>
      <xdr:rowOff>36474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53001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141340</xdr:rowOff>
    </xdr:from>
    <xdr:to>
      <xdr:col>36</xdr:col>
      <xdr:colOff>165100</xdr:colOff>
      <xdr:row>78</xdr:row>
      <xdr:rowOff>71490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36509</xdr:rowOff>
    </xdr:from>
    <xdr:to>
      <xdr:col>55</xdr:col>
      <xdr:colOff>0</xdr:colOff>
      <xdr:row>96</xdr:row>
      <xdr:rowOff>96349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95709"/>
          <a:ext cx="8382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36509</xdr:rowOff>
    </xdr:from>
    <xdr:to>
      <xdr:col>50</xdr:col>
      <xdr:colOff>114300</xdr:colOff>
      <xdr:row>96</xdr:row>
      <xdr:rowOff>110973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95709"/>
          <a:ext cx="889000" cy="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13162</xdr:rowOff>
    </xdr:from>
    <xdr:to>
      <xdr:col>45</xdr:col>
      <xdr:colOff>177800</xdr:colOff>
      <xdr:row>96</xdr:row>
      <xdr:rowOff>110973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72362"/>
          <a:ext cx="889000" cy="9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13162</xdr:rowOff>
    </xdr:from>
    <xdr:to>
      <xdr:col>41</xdr:col>
      <xdr:colOff>50800</xdr:colOff>
      <xdr:row>96</xdr:row>
      <xdr:rowOff>162637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72362"/>
          <a:ext cx="889000" cy="1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45549</xdr:rowOff>
    </xdr:from>
    <xdr:to>
      <xdr:col>55</xdr:col>
      <xdr:colOff>50800</xdr:colOff>
      <xdr:row>96</xdr:row>
      <xdr:rowOff>147149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23976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157159</xdr:rowOff>
    </xdr:from>
    <xdr:to>
      <xdr:col>50</xdr:col>
      <xdr:colOff>165100</xdr:colOff>
      <xdr:row>96</xdr:row>
      <xdr:rowOff>87309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103836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60173</xdr:rowOff>
    </xdr:from>
    <xdr:to>
      <xdr:col>46</xdr:col>
      <xdr:colOff>38100</xdr:colOff>
      <xdr:row>96</xdr:row>
      <xdr:rowOff>161773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152900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133812</xdr:rowOff>
    </xdr:from>
    <xdr:to>
      <xdr:col>41</xdr:col>
      <xdr:colOff>101600</xdr:colOff>
      <xdr:row>96</xdr:row>
      <xdr:rowOff>63962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111837</xdr:rowOff>
    </xdr:from>
    <xdr:to>
      <xdr:col>36</xdr:col>
      <xdr:colOff>165100</xdr:colOff>
      <xdr:row>97</xdr:row>
      <xdr:rowOff>41987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33114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149439</xdr:rowOff>
    </xdr:from>
    <xdr:to>
      <xdr:col>85</xdr:col>
      <xdr:colOff>127000</xdr:colOff>
      <xdr:row>33</xdr:row>
      <xdr:rowOff>74183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635839"/>
          <a:ext cx="8382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149439</xdr:rowOff>
    </xdr:from>
    <xdr:to>
      <xdr:col>81</xdr:col>
      <xdr:colOff>50800</xdr:colOff>
      <xdr:row>33</xdr:row>
      <xdr:rowOff>148547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635839"/>
          <a:ext cx="889000" cy="17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48854</xdr:rowOff>
    </xdr:from>
    <xdr:to>
      <xdr:col>76</xdr:col>
      <xdr:colOff>114300</xdr:colOff>
      <xdr:row>33</xdr:row>
      <xdr:rowOff>148547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35254"/>
          <a:ext cx="889000" cy="2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48854</xdr:rowOff>
    </xdr:from>
    <xdr:to>
      <xdr:col>71</xdr:col>
      <xdr:colOff>177800</xdr:colOff>
      <xdr:row>32</xdr:row>
      <xdr:rowOff>137208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35254"/>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23383</xdr:rowOff>
    </xdr:from>
    <xdr:to>
      <xdr:col>85</xdr:col>
      <xdr:colOff>177800</xdr:colOff>
      <xdr:row>33</xdr:row>
      <xdr:rowOff>124983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46260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98639</xdr:rowOff>
    </xdr:from>
    <xdr:to>
      <xdr:col>81</xdr:col>
      <xdr:colOff>101600</xdr:colOff>
      <xdr:row>33</xdr:row>
      <xdr:rowOff>28789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5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45316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97747</xdr:rowOff>
    </xdr:from>
    <xdr:to>
      <xdr:col>76</xdr:col>
      <xdr:colOff>165100</xdr:colOff>
      <xdr:row>34</xdr:row>
      <xdr:rowOff>27897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44424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3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169504</xdr:rowOff>
    </xdr:from>
    <xdr:to>
      <xdr:col>72</xdr:col>
      <xdr:colOff>38100</xdr:colOff>
      <xdr:row>32</xdr:row>
      <xdr:rowOff>99654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116181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86408</xdr:rowOff>
    </xdr:from>
    <xdr:to>
      <xdr:col>67</xdr:col>
      <xdr:colOff>101600</xdr:colOff>
      <xdr:row>33</xdr:row>
      <xdr:rowOff>16558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5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33085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3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99969</xdr:rowOff>
    </xdr:from>
    <xdr:to>
      <xdr:col>85</xdr:col>
      <xdr:colOff>127000</xdr:colOff>
      <xdr:row>57</xdr:row>
      <xdr:rowOff>56270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1169"/>
          <a:ext cx="838200" cy="1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99969</xdr:rowOff>
    </xdr:from>
    <xdr:to>
      <xdr:col>81</xdr:col>
      <xdr:colOff>50800</xdr:colOff>
      <xdr:row>57</xdr:row>
      <xdr:rowOff>3962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1169"/>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77333</xdr:rowOff>
    </xdr:from>
    <xdr:to>
      <xdr:col>76</xdr:col>
      <xdr:colOff>114300</xdr:colOff>
      <xdr:row>57</xdr:row>
      <xdr:rowOff>3962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78533"/>
          <a:ext cx="889000" cy="9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77333</xdr:rowOff>
    </xdr:from>
    <xdr:to>
      <xdr:col>71</xdr:col>
      <xdr:colOff>177800</xdr:colOff>
      <xdr:row>56</xdr:row>
      <xdr:rowOff>113073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78533"/>
          <a:ext cx="889000" cy="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5470</xdr:rowOff>
    </xdr:from>
    <xdr:to>
      <xdr:col>85</xdr:col>
      <xdr:colOff>177800</xdr:colOff>
      <xdr:row>57</xdr:row>
      <xdr:rowOff>107070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155347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49169</xdr:rowOff>
    </xdr:from>
    <xdr:to>
      <xdr:col>81</xdr:col>
      <xdr:colOff>101600</xdr:colOff>
      <xdr:row>56</xdr:row>
      <xdr:rowOff>150769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167296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124612</xdr:rowOff>
    </xdr:from>
    <xdr:to>
      <xdr:col>76</xdr:col>
      <xdr:colOff>165100</xdr:colOff>
      <xdr:row>57</xdr:row>
      <xdr:rowOff>54762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71289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26533</xdr:rowOff>
    </xdr:from>
    <xdr:to>
      <xdr:col>72</xdr:col>
      <xdr:colOff>38100</xdr:colOff>
      <xdr:row>56</xdr:row>
      <xdr:rowOff>128133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0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62273</xdr:rowOff>
    </xdr:from>
    <xdr:to>
      <xdr:col>67</xdr:col>
      <xdr:colOff>101600</xdr:colOff>
      <xdr:row>56</xdr:row>
      <xdr:rowOff>163873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8950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139788</xdr:rowOff>
    </xdr:from>
    <xdr:to>
      <xdr:col>85</xdr:col>
      <xdr:colOff>127000</xdr:colOff>
      <xdr:row>77</xdr:row>
      <xdr:rowOff>165646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169988"/>
          <a:ext cx="838200" cy="19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139788</xdr:rowOff>
    </xdr:from>
    <xdr:to>
      <xdr:col>81</xdr:col>
      <xdr:colOff>50800</xdr:colOff>
      <xdr:row>76</xdr:row>
      <xdr:rowOff>155994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169988"/>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71996</xdr:rowOff>
    </xdr:from>
    <xdr:to>
      <xdr:col>76</xdr:col>
      <xdr:colOff>114300</xdr:colOff>
      <xdr:row>76</xdr:row>
      <xdr:rowOff>155994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930746"/>
          <a:ext cx="889000" cy="2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82690</xdr:rowOff>
    </xdr:from>
    <xdr:to>
      <xdr:col>71</xdr:col>
      <xdr:colOff>177800</xdr:colOff>
      <xdr:row>75</xdr:row>
      <xdr:rowOff>71996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598540"/>
          <a:ext cx="8890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114846</xdr:rowOff>
    </xdr:from>
    <xdr:to>
      <xdr:col>85</xdr:col>
      <xdr:colOff>177800</xdr:colOff>
      <xdr:row>78</xdr:row>
      <xdr:rowOff>44996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137723</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88988</xdr:rowOff>
    </xdr:from>
    <xdr:to>
      <xdr:col>81</xdr:col>
      <xdr:colOff>101600</xdr:colOff>
      <xdr:row>77</xdr:row>
      <xdr:rowOff>19138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35666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8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105194</xdr:rowOff>
    </xdr:from>
    <xdr:to>
      <xdr:col>76</xdr:col>
      <xdr:colOff>165100</xdr:colOff>
      <xdr:row>77</xdr:row>
      <xdr:rowOff>35344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51871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21196</xdr:rowOff>
    </xdr:from>
    <xdr:to>
      <xdr:col>72</xdr:col>
      <xdr:colOff>38100</xdr:colOff>
      <xdr:row>75</xdr:row>
      <xdr:rowOff>122796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8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139323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31890</xdr:rowOff>
    </xdr:from>
    <xdr:to>
      <xdr:col>67</xdr:col>
      <xdr:colOff>101600</xdr:colOff>
      <xdr:row>73</xdr:row>
      <xdr:rowOff>133490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5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150017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3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18386</xdr:rowOff>
    </xdr:from>
    <xdr:to>
      <xdr:col>85</xdr:col>
      <xdr:colOff>127000</xdr:colOff>
      <xdr:row>97</xdr:row>
      <xdr:rowOff>24181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49036"/>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24181</xdr:rowOff>
    </xdr:from>
    <xdr:to>
      <xdr:col>81</xdr:col>
      <xdr:colOff>50800</xdr:colOff>
      <xdr:row>97</xdr:row>
      <xdr:rowOff>37497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54831"/>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37497</xdr:rowOff>
    </xdr:from>
    <xdr:to>
      <xdr:col>76</xdr:col>
      <xdr:colOff>114300</xdr:colOff>
      <xdr:row>97</xdr:row>
      <xdr:rowOff>54144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68147"/>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54144</xdr:rowOff>
    </xdr:from>
    <xdr:to>
      <xdr:col>71</xdr:col>
      <xdr:colOff>177800</xdr:colOff>
      <xdr:row>97</xdr:row>
      <xdr:rowOff>88258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8479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139036</xdr:rowOff>
    </xdr:from>
    <xdr:to>
      <xdr:col>85</xdr:col>
      <xdr:colOff>177800</xdr:colOff>
      <xdr:row>97</xdr:row>
      <xdr:rowOff>69186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161913</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144831</xdr:rowOff>
    </xdr:from>
    <xdr:to>
      <xdr:col>81</xdr:col>
      <xdr:colOff>101600</xdr:colOff>
      <xdr:row>97</xdr:row>
      <xdr:rowOff>74981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91508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7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158147</xdr:rowOff>
    </xdr:from>
    <xdr:to>
      <xdr:col>76</xdr:col>
      <xdr:colOff>165100</xdr:colOff>
      <xdr:row>97</xdr:row>
      <xdr:rowOff>88297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104824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3344</xdr:rowOff>
    </xdr:from>
    <xdr:to>
      <xdr:col>72</xdr:col>
      <xdr:colOff>38100</xdr:colOff>
      <xdr:row>97</xdr:row>
      <xdr:rowOff>104944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121471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0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37458</xdr:rowOff>
    </xdr:from>
    <xdr:to>
      <xdr:col>67</xdr:col>
      <xdr:colOff>101600</xdr:colOff>
      <xdr:row>97</xdr:row>
      <xdr:rowOff>139058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155585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901,820</a:t>
          </a:r>
          <a:r>
            <a:rPr kumimoji="1" lang="ja-JP" altLang="en-US" sz="1300">
              <a:latin typeface="ＭＳ Ｐゴシック" panose="020B0600070205080204" pitchFamily="50" charset="-128"/>
              <a:ea typeface="ＭＳ Ｐゴシック" panose="020B0600070205080204" pitchFamily="50" charset="-128"/>
            </a:rPr>
            <a:t>円となっている。令和４年度の住民一人当たり</a:t>
          </a:r>
          <a:r>
            <a:rPr kumimoji="1" lang="en-US" altLang="ja-JP" sz="1300">
              <a:latin typeface="ＭＳ Ｐゴシック" panose="020B0600070205080204" pitchFamily="50" charset="-128"/>
              <a:ea typeface="ＭＳ Ｐゴシック" panose="020B0600070205080204" pitchFamily="50" charset="-128"/>
            </a:rPr>
            <a:t>961,569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59,749</a:t>
          </a:r>
          <a:r>
            <a:rPr kumimoji="1" lang="ja-JP" altLang="en-US" sz="1300">
              <a:latin typeface="ＭＳ Ｐゴシック" panose="020B0600070205080204" pitchFamily="50" charset="-128"/>
              <a:ea typeface="ＭＳ Ｐゴシック" panose="020B0600070205080204" pitchFamily="50" charset="-128"/>
            </a:rPr>
            <a:t>円減少した。目的別で見た主な減少要因は、農林水産業費、教育費の減によるものである。農林水産業費では、柑橘加工施設整備事業等の減により住民一人当たりのコストは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14,730</a:t>
          </a:r>
          <a:r>
            <a:rPr kumimoji="1" lang="ja-JP" altLang="en-US" sz="1300">
              <a:latin typeface="ＭＳ Ｐゴシック" panose="020B0600070205080204" pitchFamily="50" charset="-128"/>
              <a:ea typeface="ＭＳ Ｐゴシック" panose="020B0600070205080204" pitchFamily="50" charset="-128"/>
            </a:rPr>
            <a:t>円減少した。教育費では、体育館建設事業等の減により住民一人当たりのコストは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27,942</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類似団体との比較では、農林水産業費、消防費、民生費において、類似団体平均を大きく上回っている。農林水産業費では、住民一人当たりのコストは類似団体平均を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47,753</a:t>
          </a:r>
          <a:r>
            <a:rPr kumimoji="1" lang="ja-JP" altLang="en-US" sz="1300">
              <a:latin typeface="ＭＳ Ｐゴシック" panose="020B0600070205080204" pitchFamily="50" charset="-128"/>
              <a:ea typeface="ＭＳ Ｐゴシック" panose="020B0600070205080204" pitchFamily="50" charset="-128"/>
            </a:rPr>
            <a:t>円上回っている。当市の産業構造上、第１次産業に従事する割合が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％と高いことなどが要因となっている。消防費では、住民一人当たりのコストは類似団体平均を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12,931</a:t>
          </a:r>
          <a:r>
            <a:rPr kumimoji="1" lang="ja-JP" altLang="en-US" sz="1300">
              <a:latin typeface="ＭＳ Ｐゴシック" panose="020B0600070205080204" pitchFamily="50" charset="-128"/>
              <a:ea typeface="ＭＳ Ｐゴシック" panose="020B0600070205080204" pitchFamily="50" charset="-128"/>
            </a:rPr>
            <a:t>円上回っている。合併した５町のうち旧三瓶町の常備消防が八幡浜地区施設事務組合の管轄となっており、その負担金等の影響により高い水準で推移している。民生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28,673</a:t>
          </a:r>
          <a:r>
            <a:rPr kumimoji="1" lang="ja-JP" altLang="en-US" sz="1300">
              <a:latin typeface="ＭＳ Ｐゴシック" panose="020B0600070205080204" pitchFamily="50" charset="-128"/>
              <a:ea typeface="ＭＳ Ｐゴシック" panose="020B0600070205080204" pitchFamily="50" charset="-128"/>
            </a:rPr>
            <a:t>円上回っている。養護老人ホームの建設事業等の実施の影響により増となっているが、今後は減少の見込みとなっている。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財政調整基金残高は平成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年７月豪雨災害復旧経費のため平成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に大幅に取り崩し、以降毎年取崩しのため減額となっており、令和２年度までの実質単年度収支は３ヵ年連続赤字となっていた。令和３年度は国税収等の増による地方交付税の歳入増もあり黒字となったが、令和５年度は養護老人ホーム三楽園建設事業等の大型事業の実施により、前年度と比較して実質収支は約１億９千万円の減、標準財政規模に占める割合では</a:t>
          </a:r>
          <a:r>
            <a:rPr kumimoji="1" lang="en-US" altLang="ja-JP" sz="1250">
              <a:latin typeface="ＭＳ ゴシック" pitchFamily="49" charset="-128"/>
              <a:ea typeface="ＭＳ ゴシック" pitchFamily="49" charset="-128"/>
            </a:rPr>
            <a:t>1.25</a:t>
          </a:r>
          <a:r>
            <a:rPr kumimoji="1" lang="ja-JP" altLang="en-US" sz="1250">
              <a:latin typeface="ＭＳ ゴシック" pitchFamily="49" charset="-128"/>
              <a:ea typeface="ＭＳ ゴシック" pitchFamily="49" charset="-128"/>
            </a:rPr>
            <a:t>ポイントの減となり、実質単年度収支は約３億８千万円の赤字（約１億７千万円の増）となっている。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公営企業に対しては一般会計から繰出しをしており、中には赤字補てん的な繰出し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については令和５年度より農業集落排水事業特別会計が公営企業会計に移行し下水道事業会計としたため、令和４年度以前の数値が表記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元利償還金について、令和２年度緊急防災・減災事業債、平成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旧合併特例事業債等の元金償還が開始となり、償還完了額に対し元金償還額が大きく高止まりとなっていることによる。元金償還額は令和６年度に一時的に減少するものの、今後も高水準で推移し、算定分子は増加する見込みであるため、地方債の新規発行枠設定による抑制等を図り、指標の増加を抑え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昇要因である一般会計等に係る地方債の現在高については、令和５年度の地方債の新規借入の抑制により、償還額に対して借入額が少なくなったことで現在高が大きく減少し、公営企業債等繰入見込額についても、病院事業の元金の現在高が減少となった。これらのことから算定分子が減少となった。今後も控除財源である充当可能基金の減少等により、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年７月豪雨災害を受けた復旧・復興に要する経費、扶助費・補助費等の増のほか、新型コロナウイルス感染症及び物価高騰対応により収支バランスの調整を図るため財政調整基金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億円、野村支所庁舎建設にかかる庁舎建設事業基金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億円、消防本部署庁舎建設にかかる消防財政調整基金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億円を取り崩したものの、ふるさと納税寄付金の収入増によりふるさと応援基金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億円増などの要因等により基金全体としては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の終了による地方交付税の減少及び近年の大型事業の実施による地方債残高の増加に伴う公債費の増加により、収支の財源不足分を財政調整基金で補填するとともに、公債費の増加分について減債基金を償還財源とする傾向が続く見通しである。災害対応等に備え財政調整基金の確保維持が急務であり、歳入見合いの収支バランスに努めるととともに、長期的な対応となるが公債費の圧縮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年度より市債枠を設定を行い対応を進めている。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５年度から開始された地域づくり活動センターの経費として地域振興基金を毎年度一定額を取り崩すこととしており、その他の基金についても減少していく見込みである。中長期的な収支バランスによる財政改革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％減）となった。主に地域振興基金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億円、消防財政調整基金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億円の増などとなっている。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地域振興基金については、令和５年度から開始された地域づくり活動センターに関連する経費として今も後継続的に取り崩す予定としているとともに、消防本部署庁舎の大型建設事業等に関連し公共施設整備基金・消防関連基金の取り崩しを計画しており、取り崩しが続く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減）となった。この要因として、前年度決算に伴う余剰金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年７月豪雨災害を受けた復旧・復興に要する経費、扶助費・補助費等の増のほか、前年度に引き続き新型コロナウイルス感染症対応に加え、物価高騰対応による収支バランスの調整により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億円を取り崩し収支均衡を図ったためである。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て大幅に減額している状況にあり、災害時における柔軟な財政出動に備え、一定程度の確保は必要な状況にある。また、今後も続く公債費の増加が財政を圧迫する状況にあるため、市債枠の設定により後年度の公債費の縮減等を図るともに歳出予算の全体的な削減に努め、収支バランスの適正化により財政調整基金の取り崩しを圧縮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％増）となった。公債費の増加による償還財源として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億円を取り崩しており、決算及び交付税措置等による積立が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億円であったことから増額となったものである。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当市の公債費については、近年、養護老人ホーム三楽園建設事業等の大型建設事業の実施により、令和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年度に償還のピークを迎える予定となっており、地方債残高の増加による公債費の増加が財政を圧迫する見通しである。今後も増加する公債費に対応するため、毎年度３億円程度を取り崩す計画としている。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32528894</v>
      </c>
      <c r="BO4" s="358"/>
      <c r="BP4" s="358"/>
      <c r="BQ4" s="358"/>
      <c r="BR4" s="358"/>
      <c r="BS4" s="358"/>
      <c r="BT4" s="358"/>
      <c r="BU4" s="359"/>
      <c r="BV4" s="357">
        <v>35617090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8.3000000000000007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31147046</v>
      </c>
      <c r="BO5" s="395"/>
      <c r="BP5" s="395"/>
      <c r="BQ5" s="395"/>
      <c r="BR5" s="395"/>
      <c r="BS5" s="395"/>
      <c r="BT5" s="395"/>
      <c r="BU5" s="396"/>
      <c r="BV5" s="394">
        <v>33878011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97.5</v>
      </c>
      <c r="CU5" s="392"/>
      <c r="CV5" s="392"/>
      <c r="CW5" s="392"/>
      <c r="CX5" s="392"/>
      <c r="CY5" s="392"/>
      <c r="CZ5" s="392"/>
      <c r="DA5" s="393"/>
      <c r="DB5" s="391">
        <v>97.5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1381848</v>
      </c>
      <c r="BO6" s="395"/>
      <c r="BP6" s="395"/>
      <c r="BQ6" s="395"/>
      <c r="BR6" s="395"/>
      <c r="BS6" s="395"/>
      <c r="BT6" s="395"/>
      <c r="BU6" s="396"/>
      <c r="BV6" s="394">
        <v>1739079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97.9</v>
      </c>
      <c r="CU6" s="432"/>
      <c r="CV6" s="432"/>
      <c r="CW6" s="432"/>
      <c r="CX6" s="432"/>
      <c r="CY6" s="432"/>
      <c r="CZ6" s="432"/>
      <c r="DA6" s="433"/>
      <c r="DB6" s="431">
        <v>98.5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235135</v>
      </c>
      <c r="BO7" s="395"/>
      <c r="BP7" s="395"/>
      <c r="BQ7" s="395"/>
      <c r="BR7" s="395"/>
      <c r="BS7" s="395"/>
      <c r="BT7" s="395"/>
      <c r="BU7" s="396"/>
      <c r="BV7" s="394">
        <v>400556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16142647</v>
      </c>
      <c r="CU7" s="395"/>
      <c r="CV7" s="395"/>
      <c r="CW7" s="395"/>
      <c r="CX7" s="395"/>
      <c r="CY7" s="395"/>
      <c r="CZ7" s="395"/>
      <c r="DA7" s="396"/>
      <c r="DB7" s="394">
        <v>16030806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1146713</v>
      </c>
      <c r="BO8" s="395"/>
      <c r="BP8" s="395"/>
      <c r="BQ8" s="395"/>
      <c r="BR8" s="395"/>
      <c r="BS8" s="395"/>
      <c r="BT8" s="395"/>
      <c r="BU8" s="396"/>
      <c r="BV8" s="394">
        <v>1338523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0.24</v>
      </c>
      <c r="CU8" s="435"/>
      <c r="CV8" s="435"/>
      <c r="CW8" s="435"/>
      <c r="CX8" s="435"/>
      <c r="CY8" s="435"/>
      <c r="CZ8" s="435"/>
      <c r="DA8" s="436"/>
      <c r="DB8" s="434">
        <v>0.24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35388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-191810</v>
      </c>
      <c r="BO9" s="395"/>
      <c r="BP9" s="395"/>
      <c r="BQ9" s="395"/>
      <c r="BR9" s="395"/>
      <c r="BS9" s="395"/>
      <c r="BT9" s="395"/>
      <c r="BU9" s="396"/>
      <c r="BV9" s="394">
        <v>-209976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18.8</v>
      </c>
      <c r="CU9" s="392"/>
      <c r="CV9" s="392"/>
      <c r="CW9" s="392"/>
      <c r="CX9" s="392"/>
      <c r="CY9" s="392"/>
      <c r="CZ9" s="392"/>
      <c r="DA9" s="393"/>
      <c r="DB9" s="391">
        <v>18.899999999999999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38919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917285</v>
      </c>
      <c r="BO10" s="395"/>
      <c r="BP10" s="395"/>
      <c r="BQ10" s="395"/>
      <c r="BR10" s="395"/>
      <c r="BS10" s="395"/>
      <c r="BT10" s="395"/>
      <c r="BU10" s="396"/>
      <c r="BV10" s="394">
        <v>784657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34538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1100579</v>
      </c>
      <c r="BO12" s="395"/>
      <c r="BP12" s="395"/>
      <c r="BQ12" s="395"/>
      <c r="BR12" s="395"/>
      <c r="BS12" s="395"/>
      <c r="BT12" s="395"/>
      <c r="BU12" s="396"/>
      <c r="BV12" s="394">
        <v>1121515</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34162</v>
      </c>
      <c r="S13" s="479"/>
      <c r="T13" s="479"/>
      <c r="U13" s="479"/>
      <c r="V13" s="480"/>
      <c r="W13" s="410" t="s">
        <v>131</v>
      </c>
      <c r="X13" s="411"/>
      <c r="Y13" s="411"/>
      <c r="Z13" s="411"/>
      <c r="AA13" s="411"/>
      <c r="AB13" s="401"/>
      <c r="AC13" s="445">
        <v>3123</v>
      </c>
      <c r="AD13" s="446"/>
      <c r="AE13" s="446"/>
      <c r="AF13" s="446"/>
      <c r="AG13" s="488"/>
      <c r="AH13" s="445">
        <v>3802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-375104</v>
      </c>
      <c r="BO13" s="395"/>
      <c r="BP13" s="395"/>
      <c r="BQ13" s="395"/>
      <c r="BR13" s="395"/>
      <c r="BS13" s="395"/>
      <c r="BT13" s="395"/>
      <c r="BU13" s="396"/>
      <c r="BV13" s="394">
        <v>-546834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12.9</v>
      </c>
      <c r="CU13" s="392"/>
      <c r="CV13" s="392"/>
      <c r="CW13" s="392"/>
      <c r="CX13" s="392"/>
      <c r="CY13" s="392"/>
      <c r="CZ13" s="392"/>
      <c r="DA13" s="393"/>
      <c r="DB13" s="391">
        <v>12.3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35232</v>
      </c>
      <c r="S14" s="479"/>
      <c r="T14" s="479"/>
      <c r="U14" s="479"/>
      <c r="V14" s="480"/>
      <c r="W14" s="384"/>
      <c r="X14" s="385"/>
      <c r="Y14" s="385"/>
      <c r="Z14" s="385"/>
      <c r="AA14" s="385"/>
      <c r="AB14" s="374"/>
      <c r="AC14" s="481">
        <v>19.5</v>
      </c>
      <c r="AD14" s="482"/>
      <c r="AE14" s="482"/>
      <c r="AF14" s="482"/>
      <c r="AG14" s="483"/>
      <c r="AH14" s="481">
        <v>21.2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68.400000000000006</v>
      </c>
      <c r="CU14" s="493"/>
      <c r="CV14" s="493"/>
      <c r="CW14" s="493"/>
      <c r="CX14" s="493"/>
      <c r="CY14" s="493"/>
      <c r="CZ14" s="493"/>
      <c r="DA14" s="494"/>
      <c r="DB14" s="492">
        <v>73.7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34924</v>
      </c>
      <c r="S15" s="479"/>
      <c r="T15" s="479"/>
      <c r="U15" s="479"/>
      <c r="V15" s="480"/>
      <c r="W15" s="410" t="s">
        <v>137</v>
      </c>
      <c r="X15" s="411"/>
      <c r="Y15" s="411"/>
      <c r="Z15" s="411"/>
      <c r="AA15" s="411"/>
      <c r="AB15" s="401"/>
      <c r="AC15" s="445">
        <v>2766</v>
      </c>
      <c r="AD15" s="446"/>
      <c r="AE15" s="446"/>
      <c r="AF15" s="446"/>
      <c r="AG15" s="488"/>
      <c r="AH15" s="445">
        <v>3159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3766722</v>
      </c>
      <c r="BO15" s="358"/>
      <c r="BP15" s="358"/>
      <c r="BQ15" s="358"/>
      <c r="BR15" s="358"/>
      <c r="BS15" s="358"/>
      <c r="BT15" s="358"/>
      <c r="BU15" s="359"/>
      <c r="BV15" s="357">
        <v>3672654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17.3</v>
      </c>
      <c r="AD16" s="482"/>
      <c r="AE16" s="482"/>
      <c r="AF16" s="482"/>
      <c r="AG16" s="483"/>
      <c r="AH16" s="481">
        <v>17.600000000000001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15039535</v>
      </c>
      <c r="BO16" s="395"/>
      <c r="BP16" s="395"/>
      <c r="BQ16" s="395"/>
      <c r="BR16" s="395"/>
      <c r="BS16" s="395"/>
      <c r="BT16" s="395"/>
      <c r="BU16" s="396"/>
      <c r="BV16" s="394">
        <v>15008951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10136</v>
      </c>
      <c r="AD17" s="446"/>
      <c r="AE17" s="446"/>
      <c r="AF17" s="446"/>
      <c r="AG17" s="488"/>
      <c r="AH17" s="445">
        <v>11000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4649093</v>
      </c>
      <c r="BO17" s="395"/>
      <c r="BP17" s="395"/>
      <c r="BQ17" s="395"/>
      <c r="BR17" s="395"/>
      <c r="BS17" s="395"/>
      <c r="BT17" s="395"/>
      <c r="BU17" s="396"/>
      <c r="BV17" s="394">
        <v>4539437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514.34</v>
      </c>
      <c r="M18" s="518"/>
      <c r="N18" s="518"/>
      <c r="O18" s="518"/>
      <c r="P18" s="518"/>
      <c r="Q18" s="518"/>
      <c r="R18" s="519"/>
      <c r="S18" s="519"/>
      <c r="T18" s="519"/>
      <c r="U18" s="519"/>
      <c r="V18" s="520"/>
      <c r="W18" s="412"/>
      <c r="X18" s="413"/>
      <c r="Y18" s="413"/>
      <c r="Z18" s="413"/>
      <c r="AA18" s="413"/>
      <c r="AB18" s="404"/>
      <c r="AC18" s="521">
        <v>63.3</v>
      </c>
      <c r="AD18" s="522"/>
      <c r="AE18" s="522"/>
      <c r="AF18" s="522"/>
      <c r="AG18" s="523"/>
      <c r="AH18" s="521">
        <v>61.2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15803120</v>
      </c>
      <c r="BO18" s="395"/>
      <c r="BP18" s="395"/>
      <c r="BQ18" s="395"/>
      <c r="BR18" s="395"/>
      <c r="BS18" s="395"/>
      <c r="BT18" s="395"/>
      <c r="BU18" s="396"/>
      <c r="BV18" s="394">
        <v>15766253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23264915</v>
      </c>
      <c r="BO19" s="395"/>
      <c r="BP19" s="395"/>
      <c r="BQ19" s="395"/>
      <c r="BR19" s="395"/>
      <c r="BS19" s="395"/>
      <c r="BT19" s="395"/>
      <c r="BU19" s="396"/>
      <c r="BV19" s="394">
        <v>23127522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15474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38396299</v>
      </c>
      <c r="BO22" s="358"/>
      <c r="BP22" s="358"/>
      <c r="BQ22" s="358"/>
      <c r="BR22" s="358"/>
      <c r="BS22" s="358"/>
      <c r="BT22" s="358"/>
      <c r="BU22" s="359"/>
      <c r="BV22" s="357">
        <v>40016971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27392929</v>
      </c>
      <c r="BO23" s="395"/>
      <c r="BP23" s="395"/>
      <c r="BQ23" s="395"/>
      <c r="BR23" s="395"/>
      <c r="BS23" s="395"/>
      <c r="BT23" s="395"/>
      <c r="BU23" s="396"/>
      <c r="BV23" s="394">
        <v>28347251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7814</v>
      </c>
      <c r="R24" s="446"/>
      <c r="S24" s="446"/>
      <c r="T24" s="446"/>
      <c r="U24" s="446"/>
      <c r="V24" s="488"/>
      <c r="W24" s="540"/>
      <c r="X24" s="541"/>
      <c r="Y24" s="542"/>
      <c r="Z24" s="444" t="s">
        <v>162</v>
      </c>
      <c r="AA24" s="424"/>
      <c r="AB24" s="424"/>
      <c r="AC24" s="424"/>
      <c r="AD24" s="424"/>
      <c r="AE24" s="424"/>
      <c r="AF24" s="424"/>
      <c r="AG24" s="425"/>
      <c r="AH24" s="445">
        <v>516</v>
      </c>
      <c r="AI24" s="446"/>
      <c r="AJ24" s="446"/>
      <c r="AK24" s="446"/>
      <c r="AL24" s="488"/>
      <c r="AM24" s="445">
        <v>1536132</v>
      </c>
      <c r="AN24" s="446"/>
      <c r="AO24" s="446"/>
      <c r="AP24" s="446"/>
      <c r="AQ24" s="446"/>
      <c r="AR24" s="488"/>
      <c r="AS24" s="445">
        <v>2977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30841018</v>
      </c>
      <c r="BO24" s="395"/>
      <c r="BP24" s="395"/>
      <c r="BQ24" s="395"/>
      <c r="BR24" s="395"/>
      <c r="BS24" s="395"/>
      <c r="BT24" s="395"/>
      <c r="BU24" s="396"/>
      <c r="BV24" s="394">
        <v>31652732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6261</v>
      </c>
      <c r="R25" s="446"/>
      <c r="S25" s="446"/>
      <c r="T25" s="446"/>
      <c r="U25" s="446"/>
      <c r="V25" s="488"/>
      <c r="W25" s="540"/>
      <c r="X25" s="541"/>
      <c r="Y25" s="542"/>
      <c r="Z25" s="444" t="s">
        <v>165</v>
      </c>
      <c r="AA25" s="424"/>
      <c r="AB25" s="424"/>
      <c r="AC25" s="424"/>
      <c r="AD25" s="424"/>
      <c r="AE25" s="424"/>
      <c r="AF25" s="424"/>
      <c r="AG25" s="425"/>
      <c r="AH25" s="445">
        <v>73</v>
      </c>
      <c r="AI25" s="446"/>
      <c r="AJ25" s="446"/>
      <c r="AK25" s="446"/>
      <c r="AL25" s="488"/>
      <c r="AM25" s="445">
        <v>193158</v>
      </c>
      <c r="AN25" s="446"/>
      <c r="AO25" s="446"/>
      <c r="AP25" s="446"/>
      <c r="AQ25" s="446"/>
      <c r="AR25" s="488"/>
      <c r="AS25" s="445">
        <v>2646</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2279223</v>
      </c>
      <c r="BO25" s="358"/>
      <c r="BP25" s="358"/>
      <c r="BQ25" s="358"/>
      <c r="BR25" s="358"/>
      <c r="BS25" s="358"/>
      <c r="BT25" s="358"/>
      <c r="BU25" s="359"/>
      <c r="BV25" s="357">
        <v>2274591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5401</v>
      </c>
      <c r="R26" s="446"/>
      <c r="S26" s="446"/>
      <c r="T26" s="446"/>
      <c r="U26" s="446"/>
      <c r="V26" s="488"/>
      <c r="W26" s="540"/>
      <c r="X26" s="541"/>
      <c r="Y26" s="542"/>
      <c r="Z26" s="444" t="s">
        <v>168</v>
      </c>
      <c r="AA26" s="546"/>
      <c r="AB26" s="546"/>
      <c r="AC26" s="546"/>
      <c r="AD26" s="546"/>
      <c r="AE26" s="546"/>
      <c r="AF26" s="546"/>
      <c r="AG26" s="547"/>
      <c r="AH26" s="445">
        <v>11</v>
      </c>
      <c r="AI26" s="446"/>
      <c r="AJ26" s="446"/>
      <c r="AK26" s="446"/>
      <c r="AL26" s="488"/>
      <c r="AM26" s="445">
        <v>27819</v>
      </c>
      <c r="AN26" s="446"/>
      <c r="AO26" s="446"/>
      <c r="AP26" s="446"/>
      <c r="AQ26" s="446"/>
      <c r="AR26" s="488"/>
      <c r="AS26" s="445">
        <v>2529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4470</v>
      </c>
      <c r="R27" s="446"/>
      <c r="S27" s="446"/>
      <c r="T27" s="446"/>
      <c r="U27" s="446"/>
      <c r="V27" s="488"/>
      <c r="W27" s="540"/>
      <c r="X27" s="541"/>
      <c r="Y27" s="542"/>
      <c r="Z27" s="444" t="s">
        <v>171</v>
      </c>
      <c r="AA27" s="424"/>
      <c r="AB27" s="424"/>
      <c r="AC27" s="424"/>
      <c r="AD27" s="424"/>
      <c r="AE27" s="424"/>
      <c r="AF27" s="424"/>
      <c r="AG27" s="425"/>
      <c r="AH27" s="445">
        <v>9</v>
      </c>
      <c r="AI27" s="446"/>
      <c r="AJ27" s="446"/>
      <c r="AK27" s="446"/>
      <c r="AL27" s="488"/>
      <c r="AM27" s="445">
        <v>31746</v>
      </c>
      <c r="AN27" s="446"/>
      <c r="AO27" s="446"/>
      <c r="AP27" s="446"/>
      <c r="AQ27" s="446"/>
      <c r="AR27" s="488"/>
      <c r="AS27" s="445">
        <v>3527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152115</v>
      </c>
      <c r="BO27" s="514"/>
      <c r="BP27" s="514"/>
      <c r="BQ27" s="514"/>
      <c r="BR27" s="514"/>
      <c r="BS27" s="514"/>
      <c r="BT27" s="514"/>
      <c r="BU27" s="515"/>
      <c r="BV27" s="513">
        <v>152086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3640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1882435</v>
      </c>
      <c r="BO28" s="358"/>
      <c r="BP28" s="358"/>
      <c r="BQ28" s="358"/>
      <c r="BR28" s="358"/>
      <c r="BS28" s="358"/>
      <c r="BT28" s="358"/>
      <c r="BU28" s="359"/>
      <c r="BV28" s="357">
        <v>2065729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3330</v>
      </c>
      <c r="R29" s="446"/>
      <c r="S29" s="446"/>
      <c r="T29" s="446"/>
      <c r="U29" s="446"/>
      <c r="V29" s="488"/>
      <c r="W29" s="543"/>
      <c r="X29" s="544"/>
      <c r="Y29" s="545"/>
      <c r="Z29" s="444" t="s">
        <v>177</v>
      </c>
      <c r="AA29" s="424"/>
      <c r="AB29" s="424"/>
      <c r="AC29" s="424"/>
      <c r="AD29" s="424"/>
      <c r="AE29" s="424"/>
      <c r="AF29" s="424"/>
      <c r="AG29" s="425"/>
      <c r="AH29" s="445">
        <v>525</v>
      </c>
      <c r="AI29" s="446"/>
      <c r="AJ29" s="446"/>
      <c r="AK29" s="446"/>
      <c r="AL29" s="488"/>
      <c r="AM29" s="445">
        <v>1567878</v>
      </c>
      <c r="AN29" s="446"/>
      <c r="AO29" s="446"/>
      <c r="AP29" s="446"/>
      <c r="AQ29" s="446"/>
      <c r="AR29" s="488"/>
      <c r="AS29" s="445">
        <v>2986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1324457</v>
      </c>
      <c r="BO29" s="395"/>
      <c r="BP29" s="395"/>
      <c r="BQ29" s="395"/>
      <c r="BR29" s="395"/>
      <c r="BS29" s="395"/>
      <c r="BT29" s="395"/>
      <c r="BU29" s="396"/>
      <c r="BV29" s="394">
        <v>1124334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6073743</v>
      </c>
      <c r="BO30" s="514"/>
      <c r="BP30" s="514"/>
      <c r="BQ30" s="514"/>
      <c r="BR30" s="514"/>
      <c r="BS30" s="514"/>
      <c r="BT30" s="514"/>
      <c r="BU30" s="515"/>
      <c r="BV30" s="513">
        <v>6268647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八幡浜地区施設事務組合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あけはまシーサイドサンパーク（株）</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育英会奨学資金貸付特別会計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国民健康保険特別会計(直診勘定)</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八幡浜地区施設事務組合 消防事業特別会計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（株）どんぶり館</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八幡浜地区施設事務組合 一次救急休日・夜間診療所事業特別会計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（財）宇和文化会館</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介護保険特別会計(保険事業勘定）</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IF('各会計、関係団体の財政状況及び健全化判断比率'!B35="","",'各会計、関係団体の財政状況及び健全化判断比率'!B35)</f>
        <v>病院事業会計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八幡浜地区施設事務組合 し尿処理事業特別会計</v>
      </c>
      <c r="BZ37" s="585"/>
      <c r="CA37" s="585"/>
      <c r="CB37" s="585"/>
      <c r="CC37" s="585"/>
      <c r="CD37" s="585"/>
      <c r="CE37" s="585"/>
      <c r="CF37" s="585"/>
      <c r="CG37" s="585"/>
      <c r="CH37" s="585"/>
      <c r="CI37" s="585"/>
      <c r="CJ37" s="585"/>
      <c r="CK37" s="585"/>
      <c r="CL37" s="585"/>
      <c r="CM37" s="585"/>
      <c r="CN37" s="175"/>
      <c r="CO37" s="584">
        <f t="shared" si="3"/>
        <v>25</v>
      </c>
      <c r="CP37" s="584"/>
      <c r="CQ37" s="585" t="str">
        <f>IF('各会計、関係団体の財政状況及び健全化判断比率'!BS10="","",'各会計、関係団体の財政状況及び健全化判断比率'!BS10)</f>
        <v>西予ＣＡＴＶ（株）</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IF('各会計、関係団体の財政状況及び健全化判断比率'!B36="","",'各会計、関係団体の財政状況及び健全化判断比率'!B36)</f>
        <v>野村介護老人保健施設事業会計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八幡浜地区施設事務組合 特別養護老人ホーム事業特別会計</v>
      </c>
      <c r="BZ38" s="585"/>
      <c r="CA38" s="585"/>
      <c r="CB38" s="585"/>
      <c r="CC38" s="585"/>
      <c r="CD38" s="585"/>
      <c r="CE38" s="585"/>
      <c r="CF38" s="585"/>
      <c r="CG38" s="585"/>
      <c r="CH38" s="585"/>
      <c r="CI38" s="585"/>
      <c r="CJ38" s="585"/>
      <c r="CK38" s="585"/>
      <c r="CL38" s="585"/>
      <c r="CM38" s="585"/>
      <c r="CN38" s="175"/>
      <c r="CO38" s="584">
        <f t="shared" si="3"/>
        <v>26</v>
      </c>
      <c r="CP38" s="584"/>
      <c r="CQ38" s="585" t="str">
        <f>IF('各会計、関係団体の財政状況及び健全化判断比率'!BS11="","",'各会計、関係団体の財政状況及び健全化判断比率'!BS11)</f>
        <v>（株）グリーンヒル</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八幡浜・大洲地区広域市町村圏組合 一般会計</v>
      </c>
      <c r="BZ39" s="585"/>
      <c r="CA39" s="585"/>
      <c r="CB39" s="585"/>
      <c r="CC39" s="585"/>
      <c r="CD39" s="585"/>
      <c r="CE39" s="585"/>
      <c r="CF39" s="585"/>
      <c r="CG39" s="585"/>
      <c r="CH39" s="585"/>
      <c r="CI39" s="585"/>
      <c r="CJ39" s="585"/>
      <c r="CK39" s="585"/>
      <c r="CL39" s="585"/>
      <c r="CM39" s="585"/>
      <c r="CN39" s="175"/>
      <c r="CO39" s="584">
        <f t="shared" si="3"/>
        <v>27</v>
      </c>
      <c r="CP39" s="584"/>
      <c r="CQ39" s="585" t="str">
        <f>IF('各会計、関係団体の財政状況及び健全化判断比率'!BS12="","",'各会計、関係団体の財政状況及び健全化判断比率'!BS12)</f>
        <v>（株）エフシー</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18</v>
      </c>
      <c r="BX40" s="584"/>
      <c r="BY40" s="585" t="str">
        <f>IF('各会計、関係団体の財政状況及び健全化判断比率'!B74="","",'各会計、関係団体の財政状況及び健全化判断比率'!B74)</f>
        <v>八幡浜・大洲地区広域市町村圏組合 八幡浜・大洲地方拠点都市対策室特別会計</v>
      </c>
      <c r="BZ40" s="585"/>
      <c r="CA40" s="585"/>
      <c r="CB40" s="585"/>
      <c r="CC40" s="585"/>
      <c r="CD40" s="585"/>
      <c r="CE40" s="585"/>
      <c r="CF40" s="585"/>
      <c r="CG40" s="585"/>
      <c r="CH40" s="585"/>
      <c r="CI40" s="585"/>
      <c r="CJ40" s="585"/>
      <c r="CK40" s="585"/>
      <c r="CL40" s="585"/>
      <c r="CM40" s="585"/>
      <c r="CN40" s="175"/>
      <c r="CO40" s="584">
        <f t="shared" si="3"/>
        <v>28</v>
      </c>
      <c r="CP40" s="584"/>
      <c r="CQ40" s="585" t="str">
        <f>IF('各会計、関係団体の財政状況及び健全化判断比率'!BS13="","",'各会計、関係団体の財政状況及び健全化判断比率'!BS13)</f>
        <v>（株）城川ファクトリー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19</v>
      </c>
      <c r="BX41" s="584"/>
      <c r="BY41" s="585" t="str">
        <f>IF('各会計、関係団体の財政状況及び健全化判断比率'!B75="","",'各会計、関係団体の財政状況及び健全化判断比率'!B75)</f>
        <v>八幡浜・大洲地区広域市町村圏組合 運動公園特別会計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20</v>
      </c>
      <c r="BX42" s="584"/>
      <c r="BY42" s="585" t="str">
        <f>IF('各会計、関係団体の財政状況及び健全化判断比率'!B76="","",'各会計、関係団体の財政状況及び健全化判断比率'!B76)</f>
        <v>愛媛県市町総合事務組合 退職手当事業分</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21</v>
      </c>
      <c r="BX43" s="584"/>
      <c r="BY43" s="585" t="str">
        <f>IF('各会計、関係団体の財政状況及び健全化判断比率'!B77="","",'各会計、関係団体の財政状況及び健全化判断比率'!B77)</f>
        <v>愛媛県市町総合事務組合 消防補償事業分</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Vezw//0+mPDdEbyQFFNaZW2ne8wIq9I8KbHBBLaQDT8b3zeaxTuL9Bp2qoJo+n20RZiLrCd5Kgi0mspWQKqMg==" saltValue="os1BOWNR/Iweuexp5Wsl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3275614</v>
      </c>
      <c r="S5" s="600"/>
      <c r="T5" s="600"/>
      <c r="U5" s="600"/>
      <c r="V5" s="600"/>
      <c r="W5" s="600"/>
      <c r="X5" s="600"/>
      <c r="Y5" s="601"/>
      <c r="Z5" s="602">
        <v>10.1</v>
      </c>
      <c r="AA5" s="602"/>
      <c r="AB5" s="602"/>
      <c r="AC5" s="602"/>
      <c r="AD5" s="603">
        <v>3275614</v>
      </c>
      <c r="AE5" s="603"/>
      <c r="AF5" s="603"/>
      <c r="AG5" s="603"/>
      <c r="AH5" s="603"/>
      <c r="AI5" s="603"/>
      <c r="AJ5" s="603"/>
      <c r="AK5" s="603"/>
      <c r="AL5" s="604">
        <v>20.3</v>
      </c>
      <c r="AM5" s="605"/>
      <c r="AN5" s="605"/>
      <c r="AO5" s="606"/>
      <c r="AP5" s="596" t="s">
        <v>216</v>
      </c>
      <c r="AQ5" s="597"/>
      <c r="AR5" s="597"/>
      <c r="AS5" s="597"/>
      <c r="AT5" s="597"/>
      <c r="AU5" s="597"/>
      <c r="AV5" s="597"/>
      <c r="AW5" s="597"/>
      <c r="AX5" s="597"/>
      <c r="AY5" s="597"/>
      <c r="AZ5" s="597"/>
      <c r="BA5" s="597"/>
      <c r="BB5" s="597"/>
      <c r="BC5" s="597"/>
      <c r="BD5" s="597"/>
      <c r="BE5" s="597"/>
      <c r="BF5" s="598"/>
      <c r="BG5" s="610">
        <v>3275614</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353420</v>
      </c>
      <c r="S6" s="611"/>
      <c r="T6" s="611"/>
      <c r="U6" s="611"/>
      <c r="V6" s="611"/>
      <c r="W6" s="611"/>
      <c r="X6" s="611"/>
      <c r="Y6" s="612"/>
      <c r="Z6" s="613">
        <v>1.1000000000000001</v>
      </c>
      <c r="AA6" s="613"/>
      <c r="AB6" s="613"/>
      <c r="AC6" s="613"/>
      <c r="AD6" s="614">
        <v>353420</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3275614</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172427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172036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1799</v>
      </c>
      <c r="S7" s="611"/>
      <c r="T7" s="611"/>
      <c r="U7" s="611"/>
      <c r="V7" s="611"/>
      <c r="W7" s="611"/>
      <c r="X7" s="611"/>
      <c r="Y7" s="612"/>
      <c r="Z7" s="613">
        <v>0</v>
      </c>
      <c r="AA7" s="613"/>
      <c r="AB7" s="613"/>
      <c r="AC7" s="613"/>
      <c r="AD7" s="614">
        <v>1799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1352925</v>
      </c>
      <c r="BH7" s="611"/>
      <c r="BI7" s="611"/>
      <c r="BJ7" s="611"/>
      <c r="BK7" s="611"/>
      <c r="BL7" s="611"/>
      <c r="BM7" s="611"/>
      <c r="BN7" s="612"/>
      <c r="BO7" s="613">
        <v>41.3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5814215</v>
      </c>
      <c r="CS7" s="611"/>
      <c r="CT7" s="611"/>
      <c r="CU7" s="611"/>
      <c r="CV7" s="611"/>
      <c r="CW7" s="611"/>
      <c r="CX7" s="611"/>
      <c r="CY7" s="612"/>
      <c r="CZ7" s="613">
        <v>18.7</v>
      </c>
      <c r="DA7" s="613"/>
      <c r="DB7" s="613"/>
      <c r="DC7" s="613"/>
      <c r="DD7" s="619">
        <v>516758</v>
      </c>
      <c r="DE7" s="611"/>
      <c r="DF7" s="611"/>
      <c r="DG7" s="611"/>
      <c r="DH7" s="611"/>
      <c r="DI7" s="611"/>
      <c r="DJ7" s="611"/>
      <c r="DK7" s="611"/>
      <c r="DL7" s="611"/>
      <c r="DM7" s="611"/>
      <c r="DN7" s="611"/>
      <c r="DO7" s="611"/>
      <c r="DP7" s="612"/>
      <c r="DQ7" s="619">
        <v>4964077</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18779</v>
      </c>
      <c r="S8" s="611"/>
      <c r="T8" s="611"/>
      <c r="U8" s="611"/>
      <c r="V8" s="611"/>
      <c r="W8" s="611"/>
      <c r="X8" s="611"/>
      <c r="Y8" s="612"/>
      <c r="Z8" s="613">
        <v>0.1</v>
      </c>
      <c r="AA8" s="613"/>
      <c r="AB8" s="613"/>
      <c r="AC8" s="613"/>
      <c r="AD8" s="614">
        <v>18779</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53726</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8594480</v>
      </c>
      <c r="CS8" s="611"/>
      <c r="CT8" s="611"/>
      <c r="CU8" s="611"/>
      <c r="CV8" s="611"/>
      <c r="CW8" s="611"/>
      <c r="CX8" s="611"/>
      <c r="CY8" s="612"/>
      <c r="CZ8" s="613">
        <v>27.6</v>
      </c>
      <c r="DA8" s="613"/>
      <c r="DB8" s="613"/>
      <c r="DC8" s="613"/>
      <c r="DD8" s="619">
        <v>656627</v>
      </c>
      <c r="DE8" s="611"/>
      <c r="DF8" s="611"/>
      <c r="DG8" s="611"/>
      <c r="DH8" s="611"/>
      <c r="DI8" s="611"/>
      <c r="DJ8" s="611"/>
      <c r="DK8" s="611"/>
      <c r="DL8" s="611"/>
      <c r="DM8" s="611"/>
      <c r="DN8" s="611"/>
      <c r="DO8" s="611"/>
      <c r="DP8" s="612"/>
      <c r="DQ8" s="619">
        <v>4911143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22704</v>
      </c>
      <c r="S9" s="611"/>
      <c r="T9" s="611"/>
      <c r="U9" s="611"/>
      <c r="V9" s="611"/>
      <c r="W9" s="611"/>
      <c r="X9" s="611"/>
      <c r="Y9" s="612"/>
      <c r="Z9" s="613">
        <v>0.1</v>
      </c>
      <c r="AA9" s="613"/>
      <c r="AB9" s="613"/>
      <c r="AC9" s="613"/>
      <c r="AD9" s="614">
        <v>22704</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1151921</v>
      </c>
      <c r="BH9" s="611"/>
      <c r="BI9" s="611"/>
      <c r="BJ9" s="611"/>
      <c r="BK9" s="611"/>
      <c r="BL9" s="611"/>
      <c r="BM9" s="611"/>
      <c r="BN9" s="612"/>
      <c r="BO9" s="613">
        <v>35.200000000000003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2489611</v>
      </c>
      <c r="CS9" s="611"/>
      <c r="CT9" s="611"/>
      <c r="CU9" s="611"/>
      <c r="CV9" s="611"/>
      <c r="CW9" s="611"/>
      <c r="CX9" s="611"/>
      <c r="CY9" s="612"/>
      <c r="CZ9" s="613">
        <v>8</v>
      </c>
      <c r="DA9" s="613"/>
      <c r="DB9" s="613"/>
      <c r="DC9" s="613"/>
      <c r="DD9" s="619">
        <v>21489</v>
      </c>
      <c r="DE9" s="611"/>
      <c r="DF9" s="611"/>
      <c r="DG9" s="611"/>
      <c r="DH9" s="611"/>
      <c r="DI9" s="611"/>
      <c r="DJ9" s="611"/>
      <c r="DK9" s="611"/>
      <c r="DL9" s="611"/>
      <c r="DM9" s="611"/>
      <c r="DN9" s="611"/>
      <c r="DO9" s="611"/>
      <c r="DP9" s="612"/>
      <c r="DQ9" s="619">
        <v>2191710</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77470</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16159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8345</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843605</v>
      </c>
      <c r="S11" s="611"/>
      <c r="T11" s="611"/>
      <c r="U11" s="611"/>
      <c r="V11" s="611"/>
      <c r="W11" s="611"/>
      <c r="X11" s="611"/>
      <c r="Y11" s="612"/>
      <c r="Z11" s="615">
        <v>2.6</v>
      </c>
      <c r="AA11" s="616"/>
      <c r="AB11" s="616"/>
      <c r="AC11" s="622"/>
      <c r="AD11" s="619">
        <v>843605</v>
      </c>
      <c r="AE11" s="611"/>
      <c r="AF11" s="611"/>
      <c r="AG11" s="611"/>
      <c r="AH11" s="611"/>
      <c r="AI11" s="611"/>
      <c r="AJ11" s="611"/>
      <c r="AK11" s="612"/>
      <c r="AL11" s="615">
        <v>5.2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69808</v>
      </c>
      <c r="BH11" s="611"/>
      <c r="BI11" s="611"/>
      <c r="BJ11" s="611"/>
      <c r="BK11" s="611"/>
      <c r="BL11" s="611"/>
      <c r="BM11" s="611"/>
      <c r="BN11" s="612"/>
      <c r="BO11" s="613">
        <v>2.1</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3062318</v>
      </c>
      <c r="CS11" s="611"/>
      <c r="CT11" s="611"/>
      <c r="CU11" s="611"/>
      <c r="CV11" s="611"/>
      <c r="CW11" s="611"/>
      <c r="CX11" s="611"/>
      <c r="CY11" s="612"/>
      <c r="CZ11" s="613">
        <v>9.8000000000000007</v>
      </c>
      <c r="DA11" s="613"/>
      <c r="DB11" s="613"/>
      <c r="DC11" s="613"/>
      <c r="DD11" s="619">
        <v>1123707</v>
      </c>
      <c r="DE11" s="611"/>
      <c r="DF11" s="611"/>
      <c r="DG11" s="611"/>
      <c r="DH11" s="611"/>
      <c r="DI11" s="611"/>
      <c r="DJ11" s="611"/>
      <c r="DK11" s="611"/>
      <c r="DL11" s="611"/>
      <c r="DM11" s="611"/>
      <c r="DN11" s="611"/>
      <c r="DO11" s="611"/>
      <c r="DP11" s="612"/>
      <c r="DQ11" s="619">
        <v>1389019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1540713</v>
      </c>
      <c r="BH12" s="611"/>
      <c r="BI12" s="611"/>
      <c r="BJ12" s="611"/>
      <c r="BK12" s="611"/>
      <c r="BL12" s="611"/>
      <c r="BM12" s="611"/>
      <c r="BN12" s="612"/>
      <c r="BO12" s="613">
        <v>47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556016</v>
      </c>
      <c r="CS12" s="611"/>
      <c r="CT12" s="611"/>
      <c r="CU12" s="611"/>
      <c r="CV12" s="611"/>
      <c r="CW12" s="611"/>
      <c r="CX12" s="611"/>
      <c r="CY12" s="612"/>
      <c r="CZ12" s="613">
        <v>1.8</v>
      </c>
      <c r="DA12" s="613"/>
      <c r="DB12" s="613"/>
      <c r="DC12" s="613"/>
      <c r="DD12" s="619">
        <v>3255</v>
      </c>
      <c r="DE12" s="611"/>
      <c r="DF12" s="611"/>
      <c r="DG12" s="611"/>
      <c r="DH12" s="611"/>
      <c r="DI12" s="611"/>
      <c r="DJ12" s="611"/>
      <c r="DK12" s="611"/>
      <c r="DL12" s="611"/>
      <c r="DM12" s="611"/>
      <c r="DN12" s="611"/>
      <c r="DO12" s="611"/>
      <c r="DP12" s="612"/>
      <c r="DQ12" s="619">
        <v>409004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1527147</v>
      </c>
      <c r="BH13" s="611"/>
      <c r="BI13" s="611"/>
      <c r="BJ13" s="611"/>
      <c r="BK13" s="611"/>
      <c r="BL13" s="611"/>
      <c r="BM13" s="611"/>
      <c r="BN13" s="612"/>
      <c r="BO13" s="613">
        <v>46.6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2096087</v>
      </c>
      <c r="CS13" s="611"/>
      <c r="CT13" s="611"/>
      <c r="CU13" s="611"/>
      <c r="CV13" s="611"/>
      <c r="CW13" s="611"/>
      <c r="CX13" s="611"/>
      <c r="CY13" s="612"/>
      <c r="CZ13" s="613">
        <v>6.7</v>
      </c>
      <c r="DA13" s="613"/>
      <c r="DB13" s="613"/>
      <c r="DC13" s="613"/>
      <c r="DD13" s="619">
        <v>1323406</v>
      </c>
      <c r="DE13" s="611"/>
      <c r="DF13" s="611"/>
      <c r="DG13" s="611"/>
      <c r="DH13" s="611"/>
      <c r="DI13" s="611"/>
      <c r="DJ13" s="611"/>
      <c r="DK13" s="611"/>
      <c r="DL13" s="611"/>
      <c r="DM13" s="611"/>
      <c r="DN13" s="611"/>
      <c r="DO13" s="611"/>
      <c r="DP13" s="612"/>
      <c r="DQ13" s="619">
        <v>840854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3232</v>
      </c>
      <c r="S14" s="611"/>
      <c r="T14" s="611"/>
      <c r="U14" s="611"/>
      <c r="V14" s="611"/>
      <c r="W14" s="611"/>
      <c r="X14" s="611"/>
      <c r="Y14" s="612"/>
      <c r="Z14" s="613">
        <v>0</v>
      </c>
      <c r="AA14" s="613"/>
      <c r="AB14" s="613"/>
      <c r="AC14" s="613"/>
      <c r="AD14" s="614">
        <v>3232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165682</v>
      </c>
      <c r="BH14" s="611"/>
      <c r="BI14" s="611"/>
      <c r="BJ14" s="611"/>
      <c r="BK14" s="611"/>
      <c r="BL14" s="611"/>
      <c r="BM14" s="611"/>
      <c r="BN14" s="612"/>
      <c r="BO14" s="613">
        <v>5.0999999999999996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1394171</v>
      </c>
      <c r="CS14" s="611"/>
      <c r="CT14" s="611"/>
      <c r="CU14" s="611"/>
      <c r="CV14" s="611"/>
      <c r="CW14" s="611"/>
      <c r="CX14" s="611"/>
      <c r="CY14" s="612"/>
      <c r="CZ14" s="613">
        <v>4.5</v>
      </c>
      <c r="DA14" s="613"/>
      <c r="DB14" s="613"/>
      <c r="DC14" s="613"/>
      <c r="DD14" s="619">
        <v>465265</v>
      </c>
      <c r="DE14" s="611"/>
      <c r="DF14" s="611"/>
      <c r="DG14" s="611"/>
      <c r="DH14" s="611"/>
      <c r="DI14" s="611"/>
      <c r="DJ14" s="611"/>
      <c r="DK14" s="611"/>
      <c r="DL14" s="611"/>
      <c r="DM14" s="611"/>
      <c r="DN14" s="611"/>
      <c r="DO14" s="611"/>
      <c r="DP14" s="612"/>
      <c r="DQ14" s="619">
        <v>923904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216285</v>
      </c>
      <c r="BH15" s="611"/>
      <c r="BI15" s="611"/>
      <c r="BJ15" s="611"/>
      <c r="BK15" s="611"/>
      <c r="BL15" s="611"/>
      <c r="BM15" s="611"/>
      <c r="BN15" s="612"/>
      <c r="BO15" s="613">
        <v>6.6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1925416</v>
      </c>
      <c r="CS15" s="611"/>
      <c r="CT15" s="611"/>
      <c r="CU15" s="611"/>
      <c r="CV15" s="611"/>
      <c r="CW15" s="611"/>
      <c r="CX15" s="611"/>
      <c r="CY15" s="612"/>
      <c r="CZ15" s="613">
        <v>6.2</v>
      </c>
      <c r="DA15" s="613"/>
      <c r="DB15" s="613"/>
      <c r="DC15" s="613"/>
      <c r="DD15" s="619">
        <v>309963</v>
      </c>
      <c r="DE15" s="611"/>
      <c r="DF15" s="611"/>
      <c r="DG15" s="611"/>
      <c r="DH15" s="611"/>
      <c r="DI15" s="611"/>
      <c r="DJ15" s="611"/>
      <c r="DK15" s="611"/>
      <c r="DL15" s="611"/>
      <c r="DM15" s="611"/>
      <c r="DN15" s="611"/>
      <c r="DO15" s="611"/>
      <c r="DP15" s="612"/>
      <c r="DQ15" s="619">
        <v>1575321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28628</v>
      </c>
      <c r="S16" s="611"/>
      <c r="T16" s="611"/>
      <c r="U16" s="611"/>
      <c r="V16" s="611"/>
      <c r="W16" s="611"/>
      <c r="X16" s="611"/>
      <c r="Y16" s="612"/>
      <c r="Z16" s="613">
        <v>0.1</v>
      </c>
      <c r="AA16" s="613"/>
      <c r="AB16" s="613"/>
      <c r="AC16" s="613"/>
      <c r="AD16" s="614">
        <v>28628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9</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602941</v>
      </c>
      <c r="CS16" s="611"/>
      <c r="CT16" s="611"/>
      <c r="CU16" s="611"/>
      <c r="CV16" s="611"/>
      <c r="CW16" s="611"/>
      <c r="CX16" s="611"/>
      <c r="CY16" s="612"/>
      <c r="CZ16" s="613">
        <v>1.9</v>
      </c>
      <c r="DA16" s="613"/>
      <c r="DB16" s="613"/>
      <c r="DC16" s="613"/>
      <c r="DD16" s="619" t="s">
        <v>122</v>
      </c>
      <c r="DE16" s="611"/>
      <c r="DF16" s="611"/>
      <c r="DG16" s="611"/>
      <c r="DH16" s="611"/>
      <c r="DI16" s="611"/>
      <c r="DJ16" s="611"/>
      <c r="DK16" s="611"/>
      <c r="DL16" s="611"/>
      <c r="DM16" s="611"/>
      <c r="DN16" s="611"/>
      <c r="DO16" s="611"/>
      <c r="DP16" s="612"/>
      <c r="DQ16" s="619">
        <v>119048</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86491</v>
      </c>
      <c r="S17" s="611"/>
      <c r="T17" s="611"/>
      <c r="U17" s="611"/>
      <c r="V17" s="611"/>
      <c r="W17" s="611"/>
      <c r="X17" s="611"/>
      <c r="Y17" s="612"/>
      <c r="Z17" s="613">
        <v>0.3</v>
      </c>
      <c r="AA17" s="613"/>
      <c r="AB17" s="613"/>
      <c r="AC17" s="613"/>
      <c r="AD17" s="614">
        <v>86491</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4423205</v>
      </c>
      <c r="CS17" s="611"/>
      <c r="CT17" s="611"/>
      <c r="CU17" s="611"/>
      <c r="CV17" s="611"/>
      <c r="CW17" s="611"/>
      <c r="CX17" s="611"/>
      <c r="CY17" s="612"/>
      <c r="CZ17" s="613">
        <v>14.2</v>
      </c>
      <c r="DA17" s="613"/>
      <c r="DB17" s="613"/>
      <c r="DC17" s="613"/>
      <c r="DD17" s="619" t="s">
        <v>122</v>
      </c>
      <c r="DE17" s="611"/>
      <c r="DF17" s="611"/>
      <c r="DG17" s="611"/>
      <c r="DH17" s="611"/>
      <c r="DI17" s="611"/>
      <c r="DJ17" s="611"/>
      <c r="DK17" s="611"/>
      <c r="DL17" s="611"/>
      <c r="DM17" s="611"/>
      <c r="DN17" s="611"/>
      <c r="DO17" s="611"/>
      <c r="DP17" s="612"/>
      <c r="DQ17" s="619">
        <v>4378606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23019</v>
      </c>
      <c r="S18" s="611"/>
      <c r="T18" s="611"/>
      <c r="U18" s="611"/>
      <c r="V18" s="611"/>
      <c r="W18" s="611"/>
      <c r="X18" s="611"/>
      <c r="Y18" s="612"/>
      <c r="Z18" s="613">
        <v>0.1</v>
      </c>
      <c r="AA18" s="613"/>
      <c r="AB18" s="613"/>
      <c r="AC18" s="613"/>
      <c r="AD18" s="614">
        <v>23019</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18960</v>
      </c>
      <c r="S19" s="611"/>
      <c r="T19" s="611"/>
      <c r="U19" s="611"/>
      <c r="V19" s="611"/>
      <c r="W19" s="611"/>
      <c r="X19" s="611"/>
      <c r="Y19" s="612"/>
      <c r="Z19" s="613">
        <v>0.1</v>
      </c>
      <c r="AA19" s="613"/>
      <c r="AB19" s="613"/>
      <c r="AC19" s="613"/>
      <c r="AD19" s="614">
        <v>18960</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4059</v>
      </c>
      <c r="S20" s="611"/>
      <c r="T20" s="611"/>
      <c r="U20" s="611"/>
      <c r="V20" s="611"/>
      <c r="W20" s="611"/>
      <c r="X20" s="611"/>
      <c r="Y20" s="612"/>
      <c r="Z20" s="613">
        <v>0</v>
      </c>
      <c r="AA20" s="613"/>
      <c r="AB20" s="613"/>
      <c r="AC20" s="613"/>
      <c r="AD20" s="614">
        <v>4059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31147046</v>
      </c>
      <c r="CS20" s="611"/>
      <c r="CT20" s="611"/>
      <c r="CU20" s="611"/>
      <c r="CV20" s="611"/>
      <c r="CW20" s="611"/>
      <c r="CX20" s="611"/>
      <c r="CY20" s="612"/>
      <c r="CZ20" s="613">
        <v>100</v>
      </c>
      <c r="DA20" s="613"/>
      <c r="DB20" s="613"/>
      <c r="DC20" s="613"/>
      <c r="DD20" s="619">
        <v>4420470</v>
      </c>
      <c r="DE20" s="611"/>
      <c r="DF20" s="611"/>
      <c r="DG20" s="611"/>
      <c r="DH20" s="611"/>
      <c r="DI20" s="611"/>
      <c r="DJ20" s="611"/>
      <c r="DK20" s="611"/>
      <c r="DL20" s="611"/>
      <c r="DM20" s="611"/>
      <c r="DN20" s="611"/>
      <c r="DO20" s="611"/>
      <c r="DP20" s="612"/>
      <c r="DQ20" s="619">
        <v>21883067</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13099426</v>
      </c>
      <c r="S21" s="611"/>
      <c r="T21" s="611"/>
      <c r="U21" s="611"/>
      <c r="V21" s="611"/>
      <c r="W21" s="611"/>
      <c r="X21" s="611"/>
      <c r="Y21" s="612"/>
      <c r="Z21" s="613">
        <v>40.299999999999997</v>
      </c>
      <c r="AA21" s="613"/>
      <c r="AB21" s="613"/>
      <c r="AC21" s="613"/>
      <c r="AD21" s="614">
        <v>11424214</v>
      </c>
      <c r="AE21" s="614"/>
      <c r="AF21" s="614"/>
      <c r="AG21" s="614"/>
      <c r="AH21" s="614"/>
      <c r="AI21" s="614"/>
      <c r="AJ21" s="614"/>
      <c r="AK21" s="614"/>
      <c r="AL21" s="615">
        <v>70.8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11424214</v>
      </c>
      <c r="S22" s="611"/>
      <c r="T22" s="611"/>
      <c r="U22" s="611"/>
      <c r="V22" s="611"/>
      <c r="W22" s="611"/>
      <c r="X22" s="611"/>
      <c r="Y22" s="612"/>
      <c r="Z22" s="613">
        <v>35.1</v>
      </c>
      <c r="AA22" s="613"/>
      <c r="AB22" s="613"/>
      <c r="AC22" s="613"/>
      <c r="AD22" s="614">
        <v>11424214</v>
      </c>
      <c r="AE22" s="614"/>
      <c r="AF22" s="614"/>
      <c r="AG22" s="614"/>
      <c r="AH22" s="614"/>
      <c r="AI22" s="614"/>
      <c r="AJ22" s="614"/>
      <c r="AK22" s="614"/>
      <c r="AL22" s="615">
        <v>70.8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1675212</v>
      </c>
      <c r="S23" s="611"/>
      <c r="T23" s="611"/>
      <c r="U23" s="611"/>
      <c r="V23" s="611"/>
      <c r="W23" s="611"/>
      <c r="X23" s="611"/>
      <c r="Y23" s="612"/>
      <c r="Z23" s="613">
        <v>5.0999999999999996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13718140</v>
      </c>
      <c r="CS24" s="600"/>
      <c r="CT24" s="600"/>
      <c r="CU24" s="600"/>
      <c r="CV24" s="600"/>
      <c r="CW24" s="600"/>
      <c r="CX24" s="600"/>
      <c r="CY24" s="601"/>
      <c r="CZ24" s="604">
        <v>44</v>
      </c>
      <c r="DA24" s="605"/>
      <c r="DB24" s="605"/>
      <c r="DC24" s="621"/>
      <c r="DD24" s="645">
        <v>11043069</v>
      </c>
      <c r="DE24" s="600"/>
      <c r="DF24" s="600"/>
      <c r="DG24" s="600"/>
      <c r="DH24" s="600"/>
      <c r="DI24" s="600"/>
      <c r="DJ24" s="600"/>
      <c r="DK24" s="601"/>
      <c r="DL24" s="645">
        <v>10422287</v>
      </c>
      <c r="DM24" s="600"/>
      <c r="DN24" s="600"/>
      <c r="DO24" s="600"/>
      <c r="DP24" s="600"/>
      <c r="DQ24" s="600"/>
      <c r="DR24" s="600"/>
      <c r="DS24" s="600"/>
      <c r="DT24" s="600"/>
      <c r="DU24" s="600"/>
      <c r="DV24" s="601"/>
      <c r="DW24" s="604">
        <v>64.3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17756717</v>
      </c>
      <c r="S25" s="611"/>
      <c r="T25" s="611"/>
      <c r="U25" s="611"/>
      <c r="V25" s="611"/>
      <c r="W25" s="611"/>
      <c r="X25" s="611"/>
      <c r="Y25" s="612"/>
      <c r="Z25" s="613">
        <v>54.6</v>
      </c>
      <c r="AA25" s="613"/>
      <c r="AB25" s="613"/>
      <c r="AC25" s="613"/>
      <c r="AD25" s="614">
        <v>16081505</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5007462</v>
      </c>
      <c r="CS25" s="642"/>
      <c r="CT25" s="642"/>
      <c r="CU25" s="642"/>
      <c r="CV25" s="642"/>
      <c r="CW25" s="642"/>
      <c r="CX25" s="642"/>
      <c r="CY25" s="643"/>
      <c r="CZ25" s="615">
        <v>16.100000000000001</v>
      </c>
      <c r="DA25" s="640"/>
      <c r="DB25" s="640"/>
      <c r="DC25" s="644"/>
      <c r="DD25" s="619">
        <v>4836443</v>
      </c>
      <c r="DE25" s="642"/>
      <c r="DF25" s="642"/>
      <c r="DG25" s="642"/>
      <c r="DH25" s="642"/>
      <c r="DI25" s="642"/>
      <c r="DJ25" s="642"/>
      <c r="DK25" s="643"/>
      <c r="DL25" s="619">
        <v>4785044</v>
      </c>
      <c r="DM25" s="642"/>
      <c r="DN25" s="642"/>
      <c r="DO25" s="642"/>
      <c r="DP25" s="642"/>
      <c r="DQ25" s="642"/>
      <c r="DR25" s="642"/>
      <c r="DS25" s="642"/>
      <c r="DT25" s="642"/>
      <c r="DU25" s="642"/>
      <c r="DV25" s="643"/>
      <c r="DW25" s="615">
        <v>29.5</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3250</v>
      </c>
      <c r="S26" s="611"/>
      <c r="T26" s="611"/>
      <c r="U26" s="611"/>
      <c r="V26" s="611"/>
      <c r="W26" s="611"/>
      <c r="X26" s="611"/>
      <c r="Y26" s="612"/>
      <c r="Z26" s="613">
        <v>0</v>
      </c>
      <c r="AA26" s="613"/>
      <c r="AB26" s="613"/>
      <c r="AC26" s="613"/>
      <c r="AD26" s="614">
        <v>3250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3085894</v>
      </c>
      <c r="CS26" s="611"/>
      <c r="CT26" s="611"/>
      <c r="CU26" s="611"/>
      <c r="CV26" s="611"/>
      <c r="CW26" s="611"/>
      <c r="CX26" s="611"/>
      <c r="CY26" s="612"/>
      <c r="CZ26" s="615">
        <v>9.9</v>
      </c>
      <c r="DA26" s="640"/>
      <c r="DB26" s="640"/>
      <c r="DC26" s="644"/>
      <c r="DD26" s="619">
        <v>3003845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107160</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3275614</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4287473</v>
      </c>
      <c r="CS27" s="642"/>
      <c r="CT27" s="642"/>
      <c r="CU27" s="642"/>
      <c r="CV27" s="642"/>
      <c r="CW27" s="642"/>
      <c r="CX27" s="642"/>
      <c r="CY27" s="643"/>
      <c r="CZ27" s="615">
        <v>13.8</v>
      </c>
      <c r="DA27" s="640"/>
      <c r="DB27" s="640"/>
      <c r="DC27" s="644"/>
      <c r="DD27" s="619">
        <v>1828020</v>
      </c>
      <c r="DE27" s="642"/>
      <c r="DF27" s="642"/>
      <c r="DG27" s="642"/>
      <c r="DH27" s="642"/>
      <c r="DI27" s="642"/>
      <c r="DJ27" s="642"/>
      <c r="DK27" s="643"/>
      <c r="DL27" s="619">
        <v>1258637</v>
      </c>
      <c r="DM27" s="642"/>
      <c r="DN27" s="642"/>
      <c r="DO27" s="642"/>
      <c r="DP27" s="642"/>
      <c r="DQ27" s="642"/>
      <c r="DR27" s="642"/>
      <c r="DS27" s="642"/>
      <c r="DT27" s="642"/>
      <c r="DU27" s="642"/>
      <c r="DV27" s="643"/>
      <c r="DW27" s="615">
        <v>7.8</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232658</v>
      </c>
      <c r="S28" s="611"/>
      <c r="T28" s="611"/>
      <c r="U28" s="611"/>
      <c r="V28" s="611"/>
      <c r="W28" s="611"/>
      <c r="X28" s="611"/>
      <c r="Y28" s="612"/>
      <c r="Z28" s="613">
        <v>0.7</v>
      </c>
      <c r="AA28" s="613"/>
      <c r="AB28" s="613"/>
      <c r="AC28" s="613"/>
      <c r="AD28" s="614">
        <v>36549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4423205</v>
      </c>
      <c r="CS28" s="611"/>
      <c r="CT28" s="611"/>
      <c r="CU28" s="611"/>
      <c r="CV28" s="611"/>
      <c r="CW28" s="611"/>
      <c r="CX28" s="611"/>
      <c r="CY28" s="612"/>
      <c r="CZ28" s="615">
        <v>14.2</v>
      </c>
      <c r="DA28" s="640"/>
      <c r="DB28" s="640"/>
      <c r="DC28" s="644"/>
      <c r="DD28" s="619">
        <v>4378606</v>
      </c>
      <c r="DE28" s="611"/>
      <c r="DF28" s="611"/>
      <c r="DG28" s="611"/>
      <c r="DH28" s="611"/>
      <c r="DI28" s="611"/>
      <c r="DJ28" s="611"/>
      <c r="DK28" s="612"/>
      <c r="DL28" s="619">
        <v>4378606</v>
      </c>
      <c r="DM28" s="611"/>
      <c r="DN28" s="611"/>
      <c r="DO28" s="611"/>
      <c r="DP28" s="611"/>
      <c r="DQ28" s="611"/>
      <c r="DR28" s="611"/>
      <c r="DS28" s="611"/>
      <c r="DT28" s="611"/>
      <c r="DU28" s="611"/>
      <c r="DV28" s="612"/>
      <c r="DW28" s="615">
        <v>27</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86331</v>
      </c>
      <c r="S29" s="611"/>
      <c r="T29" s="611"/>
      <c r="U29" s="611"/>
      <c r="V29" s="611"/>
      <c r="W29" s="611"/>
      <c r="X29" s="611"/>
      <c r="Y29" s="612"/>
      <c r="Z29" s="613">
        <v>0.3</v>
      </c>
      <c r="AA29" s="613"/>
      <c r="AB29" s="613"/>
      <c r="AC29" s="613"/>
      <c r="AD29" s="614">
        <v>7415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4423187</v>
      </c>
      <c r="CS29" s="642"/>
      <c r="CT29" s="642"/>
      <c r="CU29" s="642"/>
      <c r="CV29" s="642"/>
      <c r="CW29" s="642"/>
      <c r="CX29" s="642"/>
      <c r="CY29" s="643"/>
      <c r="CZ29" s="615">
        <v>14.2</v>
      </c>
      <c r="DA29" s="640"/>
      <c r="DB29" s="640"/>
      <c r="DC29" s="644"/>
      <c r="DD29" s="619">
        <v>4378588</v>
      </c>
      <c r="DE29" s="642"/>
      <c r="DF29" s="642"/>
      <c r="DG29" s="642"/>
      <c r="DH29" s="642"/>
      <c r="DI29" s="642"/>
      <c r="DJ29" s="642"/>
      <c r="DK29" s="643"/>
      <c r="DL29" s="619">
        <v>4378588</v>
      </c>
      <c r="DM29" s="642"/>
      <c r="DN29" s="642"/>
      <c r="DO29" s="642"/>
      <c r="DP29" s="642"/>
      <c r="DQ29" s="642"/>
      <c r="DR29" s="642"/>
      <c r="DS29" s="642"/>
      <c r="DT29" s="642"/>
      <c r="DU29" s="642"/>
      <c r="DV29" s="643"/>
      <c r="DW29" s="615">
        <v>27</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4135300</v>
      </c>
      <c r="S30" s="611"/>
      <c r="T30" s="611"/>
      <c r="U30" s="611"/>
      <c r="V30" s="611"/>
      <c r="W30" s="611"/>
      <c r="X30" s="611"/>
      <c r="Y30" s="612"/>
      <c r="Z30" s="613">
        <v>12.7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4305312</v>
      </c>
      <c r="CS30" s="611"/>
      <c r="CT30" s="611"/>
      <c r="CU30" s="611"/>
      <c r="CV30" s="611"/>
      <c r="CW30" s="611"/>
      <c r="CX30" s="611"/>
      <c r="CY30" s="612"/>
      <c r="CZ30" s="615">
        <v>13.8</v>
      </c>
      <c r="DA30" s="640"/>
      <c r="DB30" s="640"/>
      <c r="DC30" s="644"/>
      <c r="DD30" s="619">
        <v>4268029</v>
      </c>
      <c r="DE30" s="611"/>
      <c r="DF30" s="611"/>
      <c r="DG30" s="611"/>
      <c r="DH30" s="611"/>
      <c r="DI30" s="611"/>
      <c r="DJ30" s="611"/>
      <c r="DK30" s="612"/>
      <c r="DL30" s="619">
        <v>4268029</v>
      </c>
      <c r="DM30" s="611"/>
      <c r="DN30" s="611"/>
      <c r="DO30" s="611"/>
      <c r="DP30" s="611"/>
      <c r="DQ30" s="611"/>
      <c r="DR30" s="611"/>
      <c r="DS30" s="611"/>
      <c r="DT30" s="611"/>
      <c r="DU30" s="611"/>
      <c r="DV30" s="612"/>
      <c r="DW30" s="615">
        <v>26.3</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98</v>
      </c>
      <c r="BN31" s="654"/>
      <c r="BO31" s="654"/>
      <c r="BP31" s="654"/>
      <c r="BQ31" s="655"/>
      <c r="BR31" s="666">
        <v>99.3</v>
      </c>
      <c r="BS31" s="654"/>
      <c r="BT31" s="654"/>
      <c r="BU31" s="654"/>
      <c r="BV31" s="654"/>
      <c r="BW31" s="654"/>
      <c r="BX31" s="605">
        <v>98.3</v>
      </c>
      <c r="BY31" s="654"/>
      <c r="BZ31" s="654"/>
      <c r="CA31" s="654"/>
      <c r="CB31" s="655"/>
      <c r="CD31" s="648"/>
      <c r="CE31" s="649"/>
      <c r="CF31" s="607" t="s">
        <v>300</v>
      </c>
      <c r="CG31" s="608"/>
      <c r="CH31" s="608"/>
      <c r="CI31" s="608"/>
      <c r="CJ31" s="608"/>
      <c r="CK31" s="608"/>
      <c r="CL31" s="608"/>
      <c r="CM31" s="608"/>
      <c r="CN31" s="608"/>
      <c r="CO31" s="608"/>
      <c r="CP31" s="608"/>
      <c r="CQ31" s="609"/>
      <c r="CR31" s="610">
        <v>117875</v>
      </c>
      <c r="CS31" s="642"/>
      <c r="CT31" s="642"/>
      <c r="CU31" s="642"/>
      <c r="CV31" s="642"/>
      <c r="CW31" s="642"/>
      <c r="CX31" s="642"/>
      <c r="CY31" s="643"/>
      <c r="CZ31" s="615">
        <v>0.4</v>
      </c>
      <c r="DA31" s="640"/>
      <c r="DB31" s="640"/>
      <c r="DC31" s="644"/>
      <c r="DD31" s="619">
        <v>110559</v>
      </c>
      <c r="DE31" s="642"/>
      <c r="DF31" s="642"/>
      <c r="DG31" s="642"/>
      <c r="DH31" s="642"/>
      <c r="DI31" s="642"/>
      <c r="DJ31" s="642"/>
      <c r="DK31" s="643"/>
      <c r="DL31" s="619">
        <v>110559</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2451517</v>
      </c>
      <c r="S32" s="611"/>
      <c r="T32" s="611"/>
      <c r="U32" s="611"/>
      <c r="V32" s="611"/>
      <c r="W32" s="611"/>
      <c r="X32" s="611"/>
      <c r="Y32" s="612"/>
      <c r="Z32" s="613">
        <v>7.5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2"/>
      <c r="BI32" s="642"/>
      <c r="BJ32" s="642"/>
      <c r="BK32" s="642"/>
      <c r="BL32" s="642"/>
      <c r="BM32" s="616">
        <v>98.2</v>
      </c>
      <c r="BN32" s="642"/>
      <c r="BO32" s="642"/>
      <c r="BP32" s="642"/>
      <c r="BQ32" s="665"/>
      <c r="BR32" s="667">
        <v>99.5</v>
      </c>
      <c r="BS32" s="642"/>
      <c r="BT32" s="642"/>
      <c r="BU32" s="642"/>
      <c r="BV32" s="642"/>
      <c r="BW32" s="642"/>
      <c r="BX32" s="616">
        <v>98.8</v>
      </c>
      <c r="BY32" s="642"/>
      <c r="BZ32" s="642"/>
      <c r="CA32" s="642"/>
      <c r="CB32" s="665"/>
      <c r="CD32" s="650"/>
      <c r="CE32" s="651"/>
      <c r="CF32" s="607" t="s">
        <v>304</v>
      </c>
      <c r="CG32" s="608"/>
      <c r="CH32" s="608"/>
      <c r="CI32" s="608"/>
      <c r="CJ32" s="608"/>
      <c r="CK32" s="608"/>
      <c r="CL32" s="608"/>
      <c r="CM32" s="608"/>
      <c r="CN32" s="608"/>
      <c r="CO32" s="608"/>
      <c r="CP32" s="608"/>
      <c r="CQ32" s="609"/>
      <c r="CR32" s="610">
        <v>18</v>
      </c>
      <c r="CS32" s="611"/>
      <c r="CT32" s="611"/>
      <c r="CU32" s="611"/>
      <c r="CV32" s="611"/>
      <c r="CW32" s="611"/>
      <c r="CX32" s="611"/>
      <c r="CY32" s="612"/>
      <c r="CZ32" s="615">
        <v>0</v>
      </c>
      <c r="DA32" s="640"/>
      <c r="DB32" s="640"/>
      <c r="DC32" s="644"/>
      <c r="DD32" s="619">
        <v>18</v>
      </c>
      <c r="DE32" s="611"/>
      <c r="DF32" s="611"/>
      <c r="DG32" s="611"/>
      <c r="DH32" s="611"/>
      <c r="DI32" s="611"/>
      <c r="DJ32" s="611"/>
      <c r="DK32" s="612"/>
      <c r="DL32" s="619">
        <v>18</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108872</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97.7</v>
      </c>
      <c r="BN33" s="669"/>
      <c r="BO33" s="669"/>
      <c r="BP33" s="669"/>
      <c r="BQ33" s="671"/>
      <c r="BR33" s="668">
        <v>99.1</v>
      </c>
      <c r="BS33" s="669"/>
      <c r="BT33" s="669"/>
      <c r="BU33" s="669"/>
      <c r="BV33" s="669"/>
      <c r="BW33" s="669"/>
      <c r="BX33" s="670">
        <v>97.7</v>
      </c>
      <c r="BY33" s="669"/>
      <c r="BZ33" s="669"/>
      <c r="CA33" s="669"/>
      <c r="CB33" s="671"/>
      <c r="CD33" s="607" t="s">
        <v>307</v>
      </c>
      <c r="CE33" s="608"/>
      <c r="CF33" s="608"/>
      <c r="CG33" s="608"/>
      <c r="CH33" s="608"/>
      <c r="CI33" s="608"/>
      <c r="CJ33" s="608"/>
      <c r="CK33" s="608"/>
      <c r="CL33" s="608"/>
      <c r="CM33" s="608"/>
      <c r="CN33" s="608"/>
      <c r="CO33" s="608"/>
      <c r="CP33" s="608"/>
      <c r="CQ33" s="609"/>
      <c r="CR33" s="610">
        <v>12405495</v>
      </c>
      <c r="CS33" s="642"/>
      <c r="CT33" s="642"/>
      <c r="CU33" s="642"/>
      <c r="CV33" s="642"/>
      <c r="CW33" s="642"/>
      <c r="CX33" s="642"/>
      <c r="CY33" s="643"/>
      <c r="CZ33" s="615">
        <v>39.799999999999997</v>
      </c>
      <c r="DA33" s="640"/>
      <c r="DB33" s="640"/>
      <c r="DC33" s="644"/>
      <c r="DD33" s="619">
        <v>10115507</v>
      </c>
      <c r="DE33" s="642"/>
      <c r="DF33" s="642"/>
      <c r="DG33" s="642"/>
      <c r="DH33" s="642"/>
      <c r="DI33" s="642"/>
      <c r="DJ33" s="642"/>
      <c r="DK33" s="643"/>
      <c r="DL33" s="619">
        <v>5380833</v>
      </c>
      <c r="DM33" s="642"/>
      <c r="DN33" s="642"/>
      <c r="DO33" s="642"/>
      <c r="DP33" s="642"/>
      <c r="DQ33" s="642"/>
      <c r="DR33" s="642"/>
      <c r="DS33" s="642"/>
      <c r="DT33" s="642"/>
      <c r="DU33" s="642"/>
      <c r="DV33" s="643"/>
      <c r="DW33" s="615">
        <v>33.200000000000003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529289</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3430683</v>
      </c>
      <c r="CS34" s="611"/>
      <c r="CT34" s="611"/>
      <c r="CU34" s="611"/>
      <c r="CV34" s="611"/>
      <c r="CW34" s="611"/>
      <c r="CX34" s="611"/>
      <c r="CY34" s="612"/>
      <c r="CZ34" s="615">
        <v>11</v>
      </c>
      <c r="DA34" s="640"/>
      <c r="DB34" s="640"/>
      <c r="DC34" s="644"/>
      <c r="DD34" s="619">
        <v>2735965</v>
      </c>
      <c r="DE34" s="611"/>
      <c r="DF34" s="611"/>
      <c r="DG34" s="611"/>
      <c r="DH34" s="611"/>
      <c r="DI34" s="611"/>
      <c r="DJ34" s="611"/>
      <c r="DK34" s="612"/>
      <c r="DL34" s="619">
        <v>1973778</v>
      </c>
      <c r="DM34" s="611"/>
      <c r="DN34" s="611"/>
      <c r="DO34" s="611"/>
      <c r="DP34" s="611"/>
      <c r="DQ34" s="611"/>
      <c r="DR34" s="611"/>
      <c r="DS34" s="611"/>
      <c r="DT34" s="611"/>
      <c r="DU34" s="611"/>
      <c r="DV34" s="612"/>
      <c r="DW34" s="615">
        <v>12.2</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2228937</v>
      </c>
      <c r="S35" s="611"/>
      <c r="T35" s="611"/>
      <c r="U35" s="611"/>
      <c r="V35" s="611"/>
      <c r="W35" s="611"/>
      <c r="X35" s="611"/>
      <c r="Y35" s="612"/>
      <c r="Z35" s="613">
        <v>6.9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112410</v>
      </c>
      <c r="CS35" s="642"/>
      <c r="CT35" s="642"/>
      <c r="CU35" s="642"/>
      <c r="CV35" s="642"/>
      <c r="CW35" s="642"/>
      <c r="CX35" s="642"/>
      <c r="CY35" s="643"/>
      <c r="CZ35" s="615">
        <v>0.4</v>
      </c>
      <c r="DA35" s="640"/>
      <c r="DB35" s="640"/>
      <c r="DC35" s="644"/>
      <c r="DD35" s="619">
        <v>80078</v>
      </c>
      <c r="DE35" s="642"/>
      <c r="DF35" s="642"/>
      <c r="DG35" s="642"/>
      <c r="DH35" s="642"/>
      <c r="DI35" s="642"/>
      <c r="DJ35" s="642"/>
      <c r="DK35" s="643"/>
      <c r="DL35" s="619">
        <v>55607</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1739079</v>
      </c>
      <c r="S36" s="611"/>
      <c r="T36" s="611"/>
      <c r="U36" s="611"/>
      <c r="V36" s="611"/>
      <c r="W36" s="611"/>
      <c r="X36" s="611"/>
      <c r="Y36" s="612"/>
      <c r="Z36" s="613">
        <v>5.3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4012629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1879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4230916</v>
      </c>
      <c r="CS36" s="611"/>
      <c r="CT36" s="611"/>
      <c r="CU36" s="611"/>
      <c r="CV36" s="611"/>
      <c r="CW36" s="611"/>
      <c r="CX36" s="611"/>
      <c r="CY36" s="612"/>
      <c r="CZ36" s="615">
        <v>13.6</v>
      </c>
      <c r="DA36" s="640"/>
      <c r="DB36" s="640"/>
      <c r="DC36" s="644"/>
      <c r="DD36" s="619">
        <v>3222163</v>
      </c>
      <c r="DE36" s="611"/>
      <c r="DF36" s="611"/>
      <c r="DG36" s="611"/>
      <c r="DH36" s="611"/>
      <c r="DI36" s="611"/>
      <c r="DJ36" s="611"/>
      <c r="DK36" s="612"/>
      <c r="DL36" s="619">
        <v>1608339</v>
      </c>
      <c r="DM36" s="611"/>
      <c r="DN36" s="611"/>
      <c r="DO36" s="611"/>
      <c r="DP36" s="611"/>
      <c r="DQ36" s="611"/>
      <c r="DR36" s="611"/>
      <c r="DS36" s="611"/>
      <c r="DT36" s="611"/>
      <c r="DU36" s="611"/>
      <c r="DV36" s="612"/>
      <c r="DW36" s="615">
        <v>9.9</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465144</v>
      </c>
      <c r="S37" s="611"/>
      <c r="T37" s="611"/>
      <c r="U37" s="611"/>
      <c r="V37" s="611"/>
      <c r="W37" s="611"/>
      <c r="X37" s="611"/>
      <c r="Y37" s="612"/>
      <c r="Z37" s="613">
        <v>1.4</v>
      </c>
      <c r="AA37" s="613"/>
      <c r="AB37" s="613"/>
      <c r="AC37" s="613"/>
      <c r="AD37" s="614">
        <v>13084</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959562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-76146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229699</v>
      </c>
      <c r="CS37" s="642"/>
      <c r="CT37" s="642"/>
      <c r="CU37" s="642"/>
      <c r="CV37" s="642"/>
      <c r="CW37" s="642"/>
      <c r="CX37" s="642"/>
      <c r="CY37" s="643"/>
      <c r="CZ37" s="615">
        <v>0.7</v>
      </c>
      <c r="DA37" s="640"/>
      <c r="DB37" s="640"/>
      <c r="DC37" s="644"/>
      <c r="DD37" s="619">
        <v>222199</v>
      </c>
      <c r="DE37" s="642"/>
      <c r="DF37" s="642"/>
      <c r="DG37" s="642"/>
      <c r="DH37" s="642"/>
      <c r="DI37" s="642"/>
      <c r="DJ37" s="642"/>
      <c r="DK37" s="643"/>
      <c r="DL37" s="619">
        <v>222199</v>
      </c>
      <c r="DM37" s="642"/>
      <c r="DN37" s="642"/>
      <c r="DO37" s="642"/>
      <c r="DP37" s="642"/>
      <c r="DQ37" s="642"/>
      <c r="DR37" s="642"/>
      <c r="DS37" s="642"/>
      <c r="DT37" s="642"/>
      <c r="DU37" s="642"/>
      <c r="DV37" s="643"/>
      <c r="DW37" s="615">
        <v>1.4</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2684640</v>
      </c>
      <c r="S38" s="611"/>
      <c r="T38" s="611"/>
      <c r="U38" s="611"/>
      <c r="V38" s="611"/>
      <c r="W38" s="611"/>
      <c r="X38" s="611"/>
      <c r="Y38" s="612"/>
      <c r="Z38" s="613">
        <v>8.3000000000000007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577077</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5466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2230324</v>
      </c>
      <c r="CS38" s="611"/>
      <c r="CT38" s="611"/>
      <c r="CU38" s="611"/>
      <c r="CV38" s="611"/>
      <c r="CW38" s="611"/>
      <c r="CX38" s="611"/>
      <c r="CY38" s="612"/>
      <c r="CZ38" s="615">
        <v>7.2</v>
      </c>
      <c r="DA38" s="640"/>
      <c r="DB38" s="640"/>
      <c r="DC38" s="644"/>
      <c r="DD38" s="619">
        <v>1787291</v>
      </c>
      <c r="DE38" s="611"/>
      <c r="DF38" s="611"/>
      <c r="DG38" s="611"/>
      <c r="DH38" s="611"/>
      <c r="DI38" s="611"/>
      <c r="DJ38" s="611"/>
      <c r="DK38" s="612"/>
      <c r="DL38" s="619">
        <v>1743109</v>
      </c>
      <c r="DM38" s="611"/>
      <c r="DN38" s="611"/>
      <c r="DO38" s="611"/>
      <c r="DP38" s="611"/>
      <c r="DQ38" s="611"/>
      <c r="DR38" s="611"/>
      <c r="DS38" s="611"/>
      <c r="DT38" s="611"/>
      <c r="DU38" s="611"/>
      <c r="DV38" s="612"/>
      <c r="DW38" s="615">
        <v>10.8</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105016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8144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2027525</v>
      </c>
      <c r="CS39" s="642"/>
      <c r="CT39" s="642"/>
      <c r="CU39" s="642"/>
      <c r="CV39" s="642"/>
      <c r="CW39" s="642"/>
      <c r="CX39" s="642"/>
      <c r="CY39" s="643"/>
      <c r="CZ39" s="615">
        <v>6.5</v>
      </c>
      <c r="DA39" s="640"/>
      <c r="DB39" s="640"/>
      <c r="DC39" s="644"/>
      <c r="DD39" s="619">
        <v>2025387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69340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102875</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373637</v>
      </c>
      <c r="CS40" s="611"/>
      <c r="CT40" s="611"/>
      <c r="CU40" s="611"/>
      <c r="CV40" s="611"/>
      <c r="CW40" s="611"/>
      <c r="CX40" s="611"/>
      <c r="CY40" s="612"/>
      <c r="CZ40" s="615">
        <v>1.2</v>
      </c>
      <c r="DA40" s="640"/>
      <c r="DB40" s="640"/>
      <c r="DC40" s="644"/>
      <c r="DD40" s="619">
        <v>264623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32528894</v>
      </c>
      <c r="S41" s="683"/>
      <c r="T41" s="683"/>
      <c r="U41" s="683"/>
      <c r="V41" s="683"/>
      <c r="W41" s="683"/>
      <c r="X41" s="683"/>
      <c r="Y41" s="687"/>
      <c r="Z41" s="688">
        <v>100</v>
      </c>
      <c r="AA41" s="688"/>
      <c r="AB41" s="688"/>
      <c r="AC41" s="688"/>
      <c r="AD41" s="689">
        <v>16141803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390434</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1877665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390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5023411</v>
      </c>
      <c r="CS42" s="642"/>
      <c r="CT42" s="642"/>
      <c r="CU42" s="642"/>
      <c r="CV42" s="642"/>
      <c r="CW42" s="642"/>
      <c r="CX42" s="642"/>
      <c r="CY42" s="643"/>
      <c r="CZ42" s="615">
        <v>16.100000000000001</v>
      </c>
      <c r="DA42" s="640"/>
      <c r="DB42" s="640"/>
      <c r="DC42" s="644"/>
      <c r="DD42" s="619">
        <v>724491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t="s">
        <v>122</v>
      </c>
      <c r="CS43" s="642"/>
      <c r="CT43" s="642"/>
      <c r="CU43" s="642"/>
      <c r="CV43" s="642"/>
      <c r="CW43" s="642"/>
      <c r="CX43" s="642"/>
      <c r="CY43" s="643"/>
      <c r="CZ43" s="615" t="s">
        <v>122</v>
      </c>
      <c r="DA43" s="640"/>
      <c r="DB43" s="640"/>
      <c r="DC43" s="644"/>
      <c r="DD43" s="619" t="s">
        <v>122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4420470</v>
      </c>
      <c r="CS44" s="611"/>
      <c r="CT44" s="611"/>
      <c r="CU44" s="611"/>
      <c r="CV44" s="611"/>
      <c r="CW44" s="611"/>
      <c r="CX44" s="611"/>
      <c r="CY44" s="612"/>
      <c r="CZ44" s="615">
        <v>14.2</v>
      </c>
      <c r="DA44" s="616"/>
      <c r="DB44" s="616"/>
      <c r="DC44" s="622"/>
      <c r="DD44" s="619">
        <v>605443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1938627</v>
      </c>
      <c r="CS45" s="642"/>
      <c r="CT45" s="642"/>
      <c r="CU45" s="642"/>
      <c r="CV45" s="642"/>
      <c r="CW45" s="642"/>
      <c r="CX45" s="642"/>
      <c r="CY45" s="643"/>
      <c r="CZ45" s="615">
        <v>6.2</v>
      </c>
      <c r="DA45" s="640"/>
      <c r="DB45" s="640"/>
      <c r="DC45" s="644"/>
      <c r="DD45" s="619">
        <v>48954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2403682</v>
      </c>
      <c r="CS46" s="611"/>
      <c r="CT46" s="611"/>
      <c r="CU46" s="611"/>
      <c r="CV46" s="611"/>
      <c r="CW46" s="611"/>
      <c r="CX46" s="611"/>
      <c r="CY46" s="612"/>
      <c r="CZ46" s="615">
        <v>7.7</v>
      </c>
      <c r="DA46" s="616"/>
      <c r="DB46" s="616"/>
      <c r="DC46" s="622"/>
      <c r="DD46" s="619">
        <v>508128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602941</v>
      </c>
      <c r="CS47" s="642"/>
      <c r="CT47" s="642"/>
      <c r="CU47" s="642"/>
      <c r="CV47" s="642"/>
      <c r="CW47" s="642"/>
      <c r="CX47" s="642"/>
      <c r="CY47" s="643"/>
      <c r="CZ47" s="615">
        <v>1.9</v>
      </c>
      <c r="DA47" s="640"/>
      <c r="DB47" s="640"/>
      <c r="DC47" s="644"/>
      <c r="DD47" s="619">
        <v>119048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31147046</v>
      </c>
      <c r="CS49" s="669"/>
      <c r="CT49" s="669"/>
      <c r="CU49" s="669"/>
      <c r="CV49" s="669"/>
      <c r="CW49" s="669"/>
      <c r="CX49" s="669"/>
      <c r="CY49" s="698"/>
      <c r="CZ49" s="690">
        <v>100</v>
      </c>
      <c r="DA49" s="699"/>
      <c r="DB49" s="699"/>
      <c r="DC49" s="700"/>
      <c r="DD49" s="701">
        <v>21883067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pzCqK0bduXPsvNLhmx1g1AsM+3QlPABfXqNJvo2QGEdUJh0iS0JPvKDuaztHodj+sI0AuGMIbazlx8SND+cSA==" saltValue="zmW12rfe9jkZrY+TKifz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32513</v>
      </c>
      <c r="R7" s="740"/>
      <c r="S7" s="740"/>
      <c r="T7" s="740"/>
      <c r="U7" s="740"/>
      <c r="V7" s="740">
        <v>31146</v>
      </c>
      <c r="W7" s="740"/>
      <c r="X7" s="740"/>
      <c r="Y7" s="740"/>
      <c r="Z7" s="740"/>
      <c r="AA7" s="740">
        <v>1367</v>
      </c>
      <c r="AB7" s="740"/>
      <c r="AC7" s="740"/>
      <c r="AD7" s="740"/>
      <c r="AE7" s="741"/>
      <c r="AF7" s="742">
        <v>1132</v>
      </c>
      <c r="AG7" s="743"/>
      <c r="AH7" s="743"/>
      <c r="AI7" s="743"/>
      <c r="AJ7" s="744"/>
      <c r="AK7" s="745">
        <v>2236</v>
      </c>
      <c r="AL7" s="746"/>
      <c r="AM7" s="746"/>
      <c r="AN7" s="746"/>
      <c r="AO7" s="746"/>
      <c r="AP7" s="746">
        <v>38396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561</v>
      </c>
      <c r="BS7" s="733" t="s">
        <v>554</v>
      </c>
      <c r="BT7" s="734"/>
      <c r="BU7" s="734"/>
      <c r="BV7" s="734"/>
      <c r="BW7" s="734"/>
      <c r="BX7" s="734"/>
      <c r="BY7" s="734"/>
      <c r="BZ7" s="734"/>
      <c r="CA7" s="734"/>
      <c r="CB7" s="734"/>
      <c r="CC7" s="734"/>
      <c r="CD7" s="734"/>
      <c r="CE7" s="734"/>
      <c r="CF7" s="734"/>
      <c r="CG7" s="749"/>
      <c r="CH7" s="730">
        <v>-13</v>
      </c>
      <c r="CI7" s="731"/>
      <c r="CJ7" s="731"/>
      <c r="CK7" s="731"/>
      <c r="CL7" s="732"/>
      <c r="CM7" s="730">
        <v>31</v>
      </c>
      <c r="CN7" s="731"/>
      <c r="CO7" s="731"/>
      <c r="CP7" s="731"/>
      <c r="CQ7" s="732"/>
      <c r="CR7" s="730">
        <v>50</v>
      </c>
      <c r="CS7" s="731"/>
      <c r="CT7" s="731"/>
      <c r="CU7" s="731"/>
      <c r="CV7" s="732"/>
      <c r="CW7" s="730" t="s">
        <v>553</v>
      </c>
      <c r="CX7" s="731"/>
      <c r="CY7" s="731"/>
      <c r="CZ7" s="731"/>
      <c r="DA7" s="732"/>
      <c r="DB7" s="730" t="s">
        <v>491</v>
      </c>
      <c r="DC7" s="731"/>
      <c r="DD7" s="731"/>
      <c r="DE7" s="731"/>
      <c r="DF7" s="732"/>
      <c r="DG7" s="730" t="s">
        <v>491</v>
      </c>
      <c r="DH7" s="731"/>
      <c r="DI7" s="731"/>
      <c r="DJ7" s="731"/>
      <c r="DK7" s="732"/>
      <c r="DL7" s="730">
        <v>20</v>
      </c>
      <c r="DM7" s="731"/>
      <c r="DN7" s="731"/>
      <c r="DO7" s="731"/>
      <c r="DP7" s="732"/>
      <c r="DQ7" s="730">
        <v>18</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29</v>
      </c>
      <c r="R8" s="771"/>
      <c r="S8" s="771"/>
      <c r="T8" s="771"/>
      <c r="U8" s="771"/>
      <c r="V8" s="771">
        <v>14</v>
      </c>
      <c r="W8" s="771"/>
      <c r="X8" s="771"/>
      <c r="Y8" s="771"/>
      <c r="Z8" s="771"/>
      <c r="AA8" s="771">
        <v>15</v>
      </c>
      <c r="AB8" s="771"/>
      <c r="AC8" s="771"/>
      <c r="AD8" s="771"/>
      <c r="AE8" s="772"/>
      <c r="AF8" s="773">
        <v>15</v>
      </c>
      <c r="AG8" s="774"/>
      <c r="AH8" s="774"/>
      <c r="AI8" s="774"/>
      <c r="AJ8" s="775"/>
      <c r="AK8" s="756" t="s">
        <v>553</v>
      </c>
      <c r="AL8" s="757"/>
      <c r="AM8" s="757"/>
      <c r="AN8" s="757"/>
      <c r="AO8" s="757"/>
      <c r="AP8" s="757" t="s">
        <v>553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17</v>
      </c>
      <c r="CI8" s="764"/>
      <c r="CJ8" s="764"/>
      <c r="CK8" s="764"/>
      <c r="CL8" s="765"/>
      <c r="CM8" s="763">
        <v>172</v>
      </c>
      <c r="CN8" s="764"/>
      <c r="CO8" s="764"/>
      <c r="CP8" s="764"/>
      <c r="CQ8" s="765"/>
      <c r="CR8" s="763">
        <v>50</v>
      </c>
      <c r="CS8" s="764"/>
      <c r="CT8" s="764"/>
      <c r="CU8" s="764"/>
      <c r="CV8" s="765"/>
      <c r="CW8" s="763">
        <v>10</v>
      </c>
      <c r="CX8" s="764"/>
      <c r="CY8" s="764"/>
      <c r="CZ8" s="764"/>
      <c r="DA8" s="765"/>
      <c r="DB8" s="763" t="s">
        <v>491</v>
      </c>
      <c r="DC8" s="764"/>
      <c r="DD8" s="764"/>
      <c r="DE8" s="764"/>
      <c r="DF8" s="765"/>
      <c r="DG8" s="763" t="s">
        <v>491</v>
      </c>
      <c r="DH8" s="764"/>
      <c r="DI8" s="764"/>
      <c r="DJ8" s="764"/>
      <c r="DK8" s="765"/>
      <c r="DL8" s="763" t="s">
        <v>491</v>
      </c>
      <c r="DM8" s="764"/>
      <c r="DN8" s="764"/>
      <c r="DO8" s="764"/>
      <c r="DP8" s="765"/>
      <c r="DQ8" s="763" t="s">
        <v>491</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556</v>
      </c>
      <c r="BT9" s="761"/>
      <c r="BU9" s="761"/>
      <c r="BV9" s="761"/>
      <c r="BW9" s="761"/>
      <c r="BX9" s="761"/>
      <c r="BY9" s="761"/>
      <c r="BZ9" s="761"/>
      <c r="CA9" s="761"/>
      <c r="CB9" s="761"/>
      <c r="CC9" s="761"/>
      <c r="CD9" s="761"/>
      <c r="CE9" s="761"/>
      <c r="CF9" s="761"/>
      <c r="CG9" s="762"/>
      <c r="CH9" s="763">
        <v>6</v>
      </c>
      <c r="CI9" s="764"/>
      <c r="CJ9" s="764"/>
      <c r="CK9" s="764"/>
      <c r="CL9" s="765"/>
      <c r="CM9" s="763">
        <v>31</v>
      </c>
      <c r="CN9" s="764"/>
      <c r="CO9" s="764"/>
      <c r="CP9" s="764"/>
      <c r="CQ9" s="765"/>
      <c r="CR9" s="763">
        <v>28</v>
      </c>
      <c r="CS9" s="764"/>
      <c r="CT9" s="764"/>
      <c r="CU9" s="764"/>
      <c r="CV9" s="765"/>
      <c r="CW9" s="763" t="s">
        <v>553</v>
      </c>
      <c r="CX9" s="764"/>
      <c r="CY9" s="764"/>
      <c r="CZ9" s="764"/>
      <c r="DA9" s="765"/>
      <c r="DB9" s="763" t="s">
        <v>491</v>
      </c>
      <c r="DC9" s="764"/>
      <c r="DD9" s="764"/>
      <c r="DE9" s="764"/>
      <c r="DF9" s="765"/>
      <c r="DG9" s="763" t="s">
        <v>491</v>
      </c>
      <c r="DH9" s="764"/>
      <c r="DI9" s="764"/>
      <c r="DJ9" s="764"/>
      <c r="DK9" s="765"/>
      <c r="DL9" s="763" t="s">
        <v>491</v>
      </c>
      <c r="DM9" s="764"/>
      <c r="DN9" s="764"/>
      <c r="DO9" s="764"/>
      <c r="DP9" s="765"/>
      <c r="DQ9" s="763" t="s">
        <v>491</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557</v>
      </c>
      <c r="BT10" s="761"/>
      <c r="BU10" s="761"/>
      <c r="BV10" s="761"/>
      <c r="BW10" s="761"/>
      <c r="BX10" s="761"/>
      <c r="BY10" s="761"/>
      <c r="BZ10" s="761"/>
      <c r="CA10" s="761"/>
      <c r="CB10" s="761"/>
      <c r="CC10" s="761"/>
      <c r="CD10" s="761"/>
      <c r="CE10" s="761"/>
      <c r="CF10" s="761"/>
      <c r="CG10" s="762"/>
      <c r="CH10" s="763">
        <v>82</v>
      </c>
      <c r="CI10" s="764"/>
      <c r="CJ10" s="764"/>
      <c r="CK10" s="764"/>
      <c r="CL10" s="765"/>
      <c r="CM10" s="763">
        <v>493</v>
      </c>
      <c r="CN10" s="764"/>
      <c r="CO10" s="764"/>
      <c r="CP10" s="764"/>
      <c r="CQ10" s="765"/>
      <c r="CR10" s="763">
        <v>53</v>
      </c>
      <c r="CS10" s="764"/>
      <c r="CT10" s="764"/>
      <c r="CU10" s="764"/>
      <c r="CV10" s="765"/>
      <c r="CW10" s="763" t="s">
        <v>553</v>
      </c>
      <c r="CX10" s="764"/>
      <c r="CY10" s="764"/>
      <c r="CZ10" s="764"/>
      <c r="DA10" s="765"/>
      <c r="DB10" s="763" t="s">
        <v>491</v>
      </c>
      <c r="DC10" s="764"/>
      <c r="DD10" s="764"/>
      <c r="DE10" s="764"/>
      <c r="DF10" s="765"/>
      <c r="DG10" s="763" t="s">
        <v>491</v>
      </c>
      <c r="DH10" s="764"/>
      <c r="DI10" s="764"/>
      <c r="DJ10" s="764"/>
      <c r="DK10" s="765"/>
      <c r="DL10" s="763" t="s">
        <v>491</v>
      </c>
      <c r="DM10" s="764"/>
      <c r="DN10" s="764"/>
      <c r="DO10" s="764"/>
      <c r="DP10" s="765"/>
      <c r="DQ10" s="763" t="s">
        <v>491</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558</v>
      </c>
      <c r="BT11" s="761"/>
      <c r="BU11" s="761"/>
      <c r="BV11" s="761"/>
      <c r="BW11" s="761"/>
      <c r="BX11" s="761"/>
      <c r="BY11" s="761"/>
      <c r="BZ11" s="761"/>
      <c r="CA11" s="761"/>
      <c r="CB11" s="761"/>
      <c r="CC11" s="761"/>
      <c r="CD11" s="761"/>
      <c r="CE11" s="761"/>
      <c r="CF11" s="761"/>
      <c r="CG11" s="762"/>
      <c r="CH11" s="763">
        <v>29</v>
      </c>
      <c r="CI11" s="764"/>
      <c r="CJ11" s="764"/>
      <c r="CK11" s="764"/>
      <c r="CL11" s="765"/>
      <c r="CM11" s="763">
        <v>457</v>
      </c>
      <c r="CN11" s="764"/>
      <c r="CO11" s="764"/>
      <c r="CP11" s="764"/>
      <c r="CQ11" s="765"/>
      <c r="CR11" s="763">
        <v>26</v>
      </c>
      <c r="CS11" s="764"/>
      <c r="CT11" s="764"/>
      <c r="CU11" s="764"/>
      <c r="CV11" s="765"/>
      <c r="CW11" s="763" t="s">
        <v>553</v>
      </c>
      <c r="CX11" s="764"/>
      <c r="CY11" s="764"/>
      <c r="CZ11" s="764"/>
      <c r="DA11" s="765"/>
      <c r="DB11" s="763" t="s">
        <v>491</v>
      </c>
      <c r="DC11" s="764"/>
      <c r="DD11" s="764"/>
      <c r="DE11" s="764"/>
      <c r="DF11" s="765"/>
      <c r="DG11" s="763" t="s">
        <v>491</v>
      </c>
      <c r="DH11" s="764"/>
      <c r="DI11" s="764"/>
      <c r="DJ11" s="764"/>
      <c r="DK11" s="765"/>
      <c r="DL11" s="763" t="s">
        <v>491</v>
      </c>
      <c r="DM11" s="764"/>
      <c r="DN11" s="764"/>
      <c r="DO11" s="764"/>
      <c r="DP11" s="765"/>
      <c r="DQ11" s="763" t="s">
        <v>491</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559</v>
      </c>
      <c r="BT12" s="761"/>
      <c r="BU12" s="761"/>
      <c r="BV12" s="761"/>
      <c r="BW12" s="761"/>
      <c r="BX12" s="761"/>
      <c r="BY12" s="761"/>
      <c r="BZ12" s="761"/>
      <c r="CA12" s="761"/>
      <c r="CB12" s="761"/>
      <c r="CC12" s="761"/>
      <c r="CD12" s="761"/>
      <c r="CE12" s="761"/>
      <c r="CF12" s="761"/>
      <c r="CG12" s="762"/>
      <c r="CH12" s="763">
        <v>0</v>
      </c>
      <c r="CI12" s="764"/>
      <c r="CJ12" s="764"/>
      <c r="CK12" s="764"/>
      <c r="CL12" s="765"/>
      <c r="CM12" s="763">
        <v>128</v>
      </c>
      <c r="CN12" s="764"/>
      <c r="CO12" s="764"/>
      <c r="CP12" s="764"/>
      <c r="CQ12" s="765"/>
      <c r="CR12" s="763">
        <v>77</v>
      </c>
      <c r="CS12" s="764"/>
      <c r="CT12" s="764"/>
      <c r="CU12" s="764"/>
      <c r="CV12" s="765"/>
      <c r="CW12" s="763">
        <v>5</v>
      </c>
      <c r="CX12" s="764"/>
      <c r="CY12" s="764"/>
      <c r="CZ12" s="764"/>
      <c r="DA12" s="765"/>
      <c r="DB12" s="763" t="s">
        <v>491</v>
      </c>
      <c r="DC12" s="764"/>
      <c r="DD12" s="764"/>
      <c r="DE12" s="764"/>
      <c r="DF12" s="765"/>
      <c r="DG12" s="763" t="s">
        <v>491</v>
      </c>
      <c r="DH12" s="764"/>
      <c r="DI12" s="764"/>
      <c r="DJ12" s="764"/>
      <c r="DK12" s="765"/>
      <c r="DL12" s="763" t="s">
        <v>491</v>
      </c>
      <c r="DM12" s="764"/>
      <c r="DN12" s="764"/>
      <c r="DO12" s="764"/>
      <c r="DP12" s="765"/>
      <c r="DQ12" s="763" t="s">
        <v>491</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560</v>
      </c>
      <c r="BT13" s="761"/>
      <c r="BU13" s="761"/>
      <c r="BV13" s="761"/>
      <c r="BW13" s="761"/>
      <c r="BX13" s="761"/>
      <c r="BY13" s="761"/>
      <c r="BZ13" s="761"/>
      <c r="CA13" s="761"/>
      <c r="CB13" s="761"/>
      <c r="CC13" s="761"/>
      <c r="CD13" s="761"/>
      <c r="CE13" s="761"/>
      <c r="CF13" s="761"/>
      <c r="CG13" s="762"/>
      <c r="CH13" s="763">
        <v>5</v>
      </c>
      <c r="CI13" s="764"/>
      <c r="CJ13" s="764"/>
      <c r="CK13" s="764"/>
      <c r="CL13" s="765"/>
      <c r="CM13" s="763">
        <v>22</v>
      </c>
      <c r="CN13" s="764"/>
      <c r="CO13" s="764"/>
      <c r="CP13" s="764"/>
      <c r="CQ13" s="765"/>
      <c r="CR13" s="763">
        <v>40</v>
      </c>
      <c r="CS13" s="764"/>
      <c r="CT13" s="764"/>
      <c r="CU13" s="764"/>
      <c r="CV13" s="765"/>
      <c r="CW13" s="763" t="s">
        <v>553</v>
      </c>
      <c r="CX13" s="764"/>
      <c r="CY13" s="764"/>
      <c r="CZ13" s="764"/>
      <c r="DA13" s="765"/>
      <c r="DB13" s="763" t="s">
        <v>491</v>
      </c>
      <c r="DC13" s="764"/>
      <c r="DD13" s="764"/>
      <c r="DE13" s="764"/>
      <c r="DF13" s="765"/>
      <c r="DG13" s="763" t="s">
        <v>491</v>
      </c>
      <c r="DH13" s="764"/>
      <c r="DI13" s="764"/>
      <c r="DJ13" s="764"/>
      <c r="DK13" s="765"/>
      <c r="DL13" s="763" t="s">
        <v>491</v>
      </c>
      <c r="DM13" s="764"/>
      <c r="DN13" s="764"/>
      <c r="DO13" s="764"/>
      <c r="DP13" s="765"/>
      <c r="DQ13" s="763" t="s">
        <v>491</v>
      </c>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32529</v>
      </c>
      <c r="R23" s="780"/>
      <c r="S23" s="780"/>
      <c r="T23" s="780"/>
      <c r="U23" s="780"/>
      <c r="V23" s="780">
        <v>31147</v>
      </c>
      <c r="W23" s="780"/>
      <c r="X23" s="780"/>
      <c r="Y23" s="780"/>
      <c r="Z23" s="780"/>
      <c r="AA23" s="780">
        <v>1382</v>
      </c>
      <c r="AB23" s="780"/>
      <c r="AC23" s="780"/>
      <c r="AD23" s="780"/>
      <c r="AE23" s="781"/>
      <c r="AF23" s="782">
        <v>1147</v>
      </c>
      <c r="AG23" s="780"/>
      <c r="AH23" s="780"/>
      <c r="AI23" s="780"/>
      <c r="AJ23" s="783"/>
      <c r="AK23" s="784"/>
      <c r="AL23" s="785"/>
      <c r="AM23" s="785"/>
      <c r="AN23" s="785"/>
      <c r="AO23" s="785"/>
      <c r="AP23" s="780">
        <v>38396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4479</v>
      </c>
      <c r="R28" s="810"/>
      <c r="S28" s="810"/>
      <c r="T28" s="810"/>
      <c r="U28" s="810"/>
      <c r="V28" s="810">
        <v>4478</v>
      </c>
      <c r="W28" s="810"/>
      <c r="X28" s="810"/>
      <c r="Y28" s="810"/>
      <c r="Z28" s="810"/>
      <c r="AA28" s="810">
        <v>2</v>
      </c>
      <c r="AB28" s="810"/>
      <c r="AC28" s="810"/>
      <c r="AD28" s="810"/>
      <c r="AE28" s="811"/>
      <c r="AF28" s="812">
        <v>2</v>
      </c>
      <c r="AG28" s="810"/>
      <c r="AH28" s="810"/>
      <c r="AI28" s="810"/>
      <c r="AJ28" s="813"/>
      <c r="AK28" s="814">
        <v>459</v>
      </c>
      <c r="AL28" s="815"/>
      <c r="AM28" s="815"/>
      <c r="AN28" s="815"/>
      <c r="AO28" s="815"/>
      <c r="AP28" s="815" t="s">
        <v>553</v>
      </c>
      <c r="AQ28" s="815"/>
      <c r="AR28" s="815"/>
      <c r="AS28" s="815"/>
      <c r="AT28" s="815"/>
      <c r="AU28" s="815" t="s">
        <v>553</v>
      </c>
      <c r="AV28" s="815"/>
      <c r="AW28" s="815"/>
      <c r="AX28" s="815"/>
      <c r="AY28" s="815"/>
      <c r="AZ28" s="816" t="s">
        <v>553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111</v>
      </c>
      <c r="R29" s="771"/>
      <c r="S29" s="771"/>
      <c r="T29" s="771"/>
      <c r="U29" s="771"/>
      <c r="V29" s="771">
        <v>111</v>
      </c>
      <c r="W29" s="771"/>
      <c r="X29" s="771"/>
      <c r="Y29" s="771"/>
      <c r="Z29" s="771"/>
      <c r="AA29" s="771" t="s">
        <v>553</v>
      </c>
      <c r="AB29" s="771"/>
      <c r="AC29" s="771"/>
      <c r="AD29" s="771"/>
      <c r="AE29" s="772"/>
      <c r="AF29" s="773" t="s">
        <v>122</v>
      </c>
      <c r="AG29" s="774"/>
      <c r="AH29" s="774"/>
      <c r="AI29" s="774"/>
      <c r="AJ29" s="775"/>
      <c r="AK29" s="821">
        <v>44</v>
      </c>
      <c r="AL29" s="817"/>
      <c r="AM29" s="817"/>
      <c r="AN29" s="817"/>
      <c r="AO29" s="817"/>
      <c r="AP29" s="817">
        <v>75</v>
      </c>
      <c r="AQ29" s="817"/>
      <c r="AR29" s="817"/>
      <c r="AS29" s="817"/>
      <c r="AT29" s="817"/>
      <c r="AU29" s="817">
        <v>28</v>
      </c>
      <c r="AV29" s="817"/>
      <c r="AW29" s="817"/>
      <c r="AX29" s="817"/>
      <c r="AY29" s="817"/>
      <c r="AZ29" s="818" t="s">
        <v>553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736</v>
      </c>
      <c r="R30" s="771"/>
      <c r="S30" s="771"/>
      <c r="T30" s="771"/>
      <c r="U30" s="771"/>
      <c r="V30" s="771">
        <v>722</v>
      </c>
      <c r="W30" s="771"/>
      <c r="X30" s="771"/>
      <c r="Y30" s="771"/>
      <c r="Z30" s="771"/>
      <c r="AA30" s="771">
        <v>14</v>
      </c>
      <c r="AB30" s="771"/>
      <c r="AC30" s="771"/>
      <c r="AD30" s="771"/>
      <c r="AE30" s="772"/>
      <c r="AF30" s="773">
        <v>14</v>
      </c>
      <c r="AG30" s="774"/>
      <c r="AH30" s="774"/>
      <c r="AI30" s="774"/>
      <c r="AJ30" s="775"/>
      <c r="AK30" s="821">
        <v>263</v>
      </c>
      <c r="AL30" s="817"/>
      <c r="AM30" s="817"/>
      <c r="AN30" s="817"/>
      <c r="AO30" s="817"/>
      <c r="AP30" s="817" t="s">
        <v>553</v>
      </c>
      <c r="AQ30" s="817"/>
      <c r="AR30" s="817"/>
      <c r="AS30" s="817"/>
      <c r="AT30" s="817"/>
      <c r="AU30" s="817" t="s">
        <v>553</v>
      </c>
      <c r="AV30" s="817"/>
      <c r="AW30" s="817"/>
      <c r="AX30" s="817"/>
      <c r="AY30" s="817"/>
      <c r="AZ30" s="818" t="s">
        <v>553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6417</v>
      </c>
      <c r="R31" s="771"/>
      <c r="S31" s="771"/>
      <c r="T31" s="771"/>
      <c r="U31" s="771"/>
      <c r="V31" s="771">
        <v>6251</v>
      </c>
      <c r="W31" s="771"/>
      <c r="X31" s="771"/>
      <c r="Y31" s="771"/>
      <c r="Z31" s="771"/>
      <c r="AA31" s="771">
        <v>167</v>
      </c>
      <c r="AB31" s="771"/>
      <c r="AC31" s="771"/>
      <c r="AD31" s="771"/>
      <c r="AE31" s="772"/>
      <c r="AF31" s="773">
        <v>167</v>
      </c>
      <c r="AG31" s="774"/>
      <c r="AH31" s="774"/>
      <c r="AI31" s="774"/>
      <c r="AJ31" s="775"/>
      <c r="AK31" s="821">
        <v>946</v>
      </c>
      <c r="AL31" s="817"/>
      <c r="AM31" s="817"/>
      <c r="AN31" s="817"/>
      <c r="AO31" s="817"/>
      <c r="AP31" s="817" t="s">
        <v>553</v>
      </c>
      <c r="AQ31" s="817"/>
      <c r="AR31" s="817"/>
      <c r="AS31" s="817"/>
      <c r="AT31" s="817"/>
      <c r="AU31" s="817" t="s">
        <v>553</v>
      </c>
      <c r="AV31" s="817"/>
      <c r="AW31" s="817"/>
      <c r="AX31" s="817"/>
      <c r="AY31" s="817"/>
      <c r="AZ31" s="818" t="s">
        <v>553</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623</v>
      </c>
      <c r="R32" s="771"/>
      <c r="S32" s="771"/>
      <c r="T32" s="771"/>
      <c r="U32" s="771"/>
      <c r="V32" s="771">
        <v>662</v>
      </c>
      <c r="W32" s="771"/>
      <c r="X32" s="771"/>
      <c r="Y32" s="771"/>
      <c r="Z32" s="771"/>
      <c r="AA32" s="771">
        <v>-40</v>
      </c>
      <c r="AB32" s="771"/>
      <c r="AC32" s="771"/>
      <c r="AD32" s="771"/>
      <c r="AE32" s="772"/>
      <c r="AF32" s="773">
        <v>652</v>
      </c>
      <c r="AG32" s="774"/>
      <c r="AH32" s="774"/>
      <c r="AI32" s="774"/>
      <c r="AJ32" s="775"/>
      <c r="AK32" s="821">
        <v>103</v>
      </c>
      <c r="AL32" s="817"/>
      <c r="AM32" s="817"/>
      <c r="AN32" s="817"/>
      <c r="AO32" s="817"/>
      <c r="AP32" s="817">
        <v>1920</v>
      </c>
      <c r="AQ32" s="817"/>
      <c r="AR32" s="817"/>
      <c r="AS32" s="817"/>
      <c r="AT32" s="817"/>
      <c r="AU32" s="817">
        <v>588</v>
      </c>
      <c r="AV32" s="817"/>
      <c r="AW32" s="817"/>
      <c r="AX32" s="817"/>
      <c r="AY32" s="817"/>
      <c r="AZ32" s="818" t="s">
        <v>553</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125</v>
      </c>
      <c r="R33" s="771"/>
      <c r="S33" s="771"/>
      <c r="T33" s="771"/>
      <c r="U33" s="771"/>
      <c r="V33" s="771">
        <v>123</v>
      </c>
      <c r="W33" s="771"/>
      <c r="X33" s="771"/>
      <c r="Y33" s="771"/>
      <c r="Z33" s="771"/>
      <c r="AA33" s="771">
        <v>2</v>
      </c>
      <c r="AB33" s="771"/>
      <c r="AC33" s="771"/>
      <c r="AD33" s="771"/>
      <c r="AE33" s="772"/>
      <c r="AF33" s="773">
        <v>125</v>
      </c>
      <c r="AG33" s="774"/>
      <c r="AH33" s="774"/>
      <c r="AI33" s="774"/>
      <c r="AJ33" s="775"/>
      <c r="AK33" s="821">
        <v>38</v>
      </c>
      <c r="AL33" s="817"/>
      <c r="AM33" s="817"/>
      <c r="AN33" s="817"/>
      <c r="AO33" s="817"/>
      <c r="AP33" s="817">
        <v>84</v>
      </c>
      <c r="AQ33" s="817"/>
      <c r="AR33" s="817"/>
      <c r="AS33" s="817"/>
      <c r="AT33" s="817"/>
      <c r="AU33" s="817">
        <v>65</v>
      </c>
      <c r="AV33" s="817"/>
      <c r="AW33" s="817"/>
      <c r="AX33" s="817"/>
      <c r="AY33" s="817"/>
      <c r="AZ33" s="818" t="s">
        <v>553</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857</v>
      </c>
      <c r="R34" s="771"/>
      <c r="S34" s="771"/>
      <c r="T34" s="771"/>
      <c r="U34" s="771"/>
      <c r="V34" s="771">
        <v>864</v>
      </c>
      <c r="W34" s="771"/>
      <c r="X34" s="771"/>
      <c r="Y34" s="771"/>
      <c r="Z34" s="771"/>
      <c r="AA34" s="771">
        <v>-8</v>
      </c>
      <c r="AB34" s="771"/>
      <c r="AC34" s="771"/>
      <c r="AD34" s="771"/>
      <c r="AE34" s="772"/>
      <c r="AF34" s="773">
        <v>391</v>
      </c>
      <c r="AG34" s="774"/>
      <c r="AH34" s="774"/>
      <c r="AI34" s="774"/>
      <c r="AJ34" s="775"/>
      <c r="AK34" s="821">
        <v>577</v>
      </c>
      <c r="AL34" s="817"/>
      <c r="AM34" s="817"/>
      <c r="AN34" s="817"/>
      <c r="AO34" s="817"/>
      <c r="AP34" s="817">
        <v>3384</v>
      </c>
      <c r="AQ34" s="817"/>
      <c r="AR34" s="817"/>
      <c r="AS34" s="817"/>
      <c r="AT34" s="817"/>
      <c r="AU34" s="817">
        <v>3515</v>
      </c>
      <c r="AV34" s="817"/>
      <c r="AW34" s="817"/>
      <c r="AX34" s="817"/>
      <c r="AY34" s="817"/>
      <c r="AZ34" s="818" t="s">
        <v>553</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397</v>
      </c>
      <c r="C35" s="768"/>
      <c r="D35" s="768"/>
      <c r="E35" s="768"/>
      <c r="F35" s="768"/>
      <c r="G35" s="768"/>
      <c r="H35" s="768"/>
      <c r="I35" s="768"/>
      <c r="J35" s="768"/>
      <c r="K35" s="768"/>
      <c r="L35" s="768"/>
      <c r="M35" s="768"/>
      <c r="N35" s="768"/>
      <c r="O35" s="768"/>
      <c r="P35" s="769"/>
      <c r="Q35" s="770">
        <v>3876</v>
      </c>
      <c r="R35" s="771"/>
      <c r="S35" s="771"/>
      <c r="T35" s="771"/>
      <c r="U35" s="771"/>
      <c r="V35" s="771">
        <v>4145</v>
      </c>
      <c r="W35" s="771"/>
      <c r="X35" s="771"/>
      <c r="Y35" s="771"/>
      <c r="Z35" s="771"/>
      <c r="AA35" s="771">
        <v>-269</v>
      </c>
      <c r="AB35" s="771"/>
      <c r="AC35" s="771"/>
      <c r="AD35" s="771"/>
      <c r="AE35" s="772"/>
      <c r="AF35" s="773">
        <v>1559</v>
      </c>
      <c r="AG35" s="774"/>
      <c r="AH35" s="774"/>
      <c r="AI35" s="774"/>
      <c r="AJ35" s="775"/>
      <c r="AK35" s="821">
        <v>959</v>
      </c>
      <c r="AL35" s="817"/>
      <c r="AM35" s="817"/>
      <c r="AN35" s="817"/>
      <c r="AO35" s="817"/>
      <c r="AP35" s="817">
        <v>4445</v>
      </c>
      <c r="AQ35" s="817"/>
      <c r="AR35" s="817"/>
      <c r="AS35" s="817"/>
      <c r="AT35" s="817"/>
      <c r="AU35" s="817">
        <v>3076</v>
      </c>
      <c r="AV35" s="817"/>
      <c r="AW35" s="817"/>
      <c r="AX35" s="817"/>
      <c r="AY35" s="817"/>
      <c r="AZ35" s="818" t="s">
        <v>553</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398</v>
      </c>
      <c r="C36" s="768"/>
      <c r="D36" s="768"/>
      <c r="E36" s="768"/>
      <c r="F36" s="768"/>
      <c r="G36" s="768"/>
      <c r="H36" s="768"/>
      <c r="I36" s="768"/>
      <c r="J36" s="768"/>
      <c r="K36" s="768"/>
      <c r="L36" s="768"/>
      <c r="M36" s="768"/>
      <c r="N36" s="768"/>
      <c r="O36" s="768"/>
      <c r="P36" s="769"/>
      <c r="Q36" s="770">
        <v>611</v>
      </c>
      <c r="R36" s="771"/>
      <c r="S36" s="771"/>
      <c r="T36" s="771"/>
      <c r="U36" s="771"/>
      <c r="V36" s="771">
        <v>593</v>
      </c>
      <c r="W36" s="771"/>
      <c r="X36" s="771"/>
      <c r="Y36" s="771"/>
      <c r="Z36" s="771"/>
      <c r="AA36" s="771">
        <v>18</v>
      </c>
      <c r="AB36" s="771"/>
      <c r="AC36" s="771"/>
      <c r="AD36" s="771"/>
      <c r="AE36" s="772"/>
      <c r="AF36" s="773">
        <v>169</v>
      </c>
      <c r="AG36" s="774"/>
      <c r="AH36" s="774"/>
      <c r="AI36" s="774"/>
      <c r="AJ36" s="775"/>
      <c r="AK36" s="821">
        <v>105</v>
      </c>
      <c r="AL36" s="817"/>
      <c r="AM36" s="817"/>
      <c r="AN36" s="817"/>
      <c r="AO36" s="817"/>
      <c r="AP36" s="817">
        <v>546</v>
      </c>
      <c r="AQ36" s="817"/>
      <c r="AR36" s="817"/>
      <c r="AS36" s="817"/>
      <c r="AT36" s="817"/>
      <c r="AU36" s="817">
        <v>498</v>
      </c>
      <c r="AV36" s="817"/>
      <c r="AW36" s="817"/>
      <c r="AX36" s="817"/>
      <c r="AY36" s="817"/>
      <c r="AZ36" s="818" t="s">
        <v>553</v>
      </c>
      <c r="BA36" s="818"/>
      <c r="BB36" s="818"/>
      <c r="BC36" s="818"/>
      <c r="BD36" s="818"/>
      <c r="BE36" s="819" t="s">
        <v>394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3078</v>
      </c>
      <c r="AG63" s="831"/>
      <c r="AH63" s="831"/>
      <c r="AI63" s="831"/>
      <c r="AJ63" s="832"/>
      <c r="AK63" s="833"/>
      <c r="AL63" s="828"/>
      <c r="AM63" s="828"/>
      <c r="AN63" s="828"/>
      <c r="AO63" s="828"/>
      <c r="AP63" s="831">
        <v>10453</v>
      </c>
      <c r="AQ63" s="831"/>
      <c r="AR63" s="831"/>
      <c r="AS63" s="831"/>
      <c r="AT63" s="831"/>
      <c r="AU63" s="831">
        <v>7769</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562</v>
      </c>
      <c r="C68" s="857"/>
      <c r="D68" s="857"/>
      <c r="E68" s="857"/>
      <c r="F68" s="857"/>
      <c r="G68" s="857"/>
      <c r="H68" s="857"/>
      <c r="I68" s="857"/>
      <c r="J68" s="857"/>
      <c r="K68" s="857"/>
      <c r="L68" s="857"/>
      <c r="M68" s="857"/>
      <c r="N68" s="857"/>
      <c r="O68" s="857"/>
      <c r="P68" s="858"/>
      <c r="Q68" s="859">
        <v>24</v>
      </c>
      <c r="R68" s="853"/>
      <c r="S68" s="853"/>
      <c r="T68" s="853"/>
      <c r="U68" s="853"/>
      <c r="V68" s="853">
        <v>23</v>
      </c>
      <c r="W68" s="853"/>
      <c r="X68" s="853"/>
      <c r="Y68" s="853"/>
      <c r="Z68" s="853"/>
      <c r="AA68" s="853">
        <v>1</v>
      </c>
      <c r="AB68" s="853"/>
      <c r="AC68" s="853"/>
      <c r="AD68" s="853"/>
      <c r="AE68" s="853"/>
      <c r="AF68" s="853">
        <v>1</v>
      </c>
      <c r="AG68" s="853"/>
      <c r="AH68" s="853"/>
      <c r="AI68" s="853"/>
      <c r="AJ68" s="853"/>
      <c r="AK68" s="853" t="s">
        <v>553</v>
      </c>
      <c r="AL68" s="853"/>
      <c r="AM68" s="853"/>
      <c r="AN68" s="853"/>
      <c r="AO68" s="853"/>
      <c r="AP68" s="853" t="s">
        <v>491</v>
      </c>
      <c r="AQ68" s="853"/>
      <c r="AR68" s="853"/>
      <c r="AS68" s="853"/>
      <c r="AT68" s="853"/>
      <c r="AU68" s="853" t="s">
        <v>491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563</v>
      </c>
      <c r="C69" s="861"/>
      <c r="D69" s="861"/>
      <c r="E69" s="861"/>
      <c r="F69" s="861"/>
      <c r="G69" s="861"/>
      <c r="H69" s="861"/>
      <c r="I69" s="861"/>
      <c r="J69" s="861"/>
      <c r="K69" s="861"/>
      <c r="L69" s="861"/>
      <c r="M69" s="861"/>
      <c r="N69" s="861"/>
      <c r="O69" s="861"/>
      <c r="P69" s="862"/>
      <c r="Q69" s="863">
        <v>1048</v>
      </c>
      <c r="R69" s="817"/>
      <c r="S69" s="817"/>
      <c r="T69" s="817"/>
      <c r="U69" s="817"/>
      <c r="V69" s="817">
        <v>1016</v>
      </c>
      <c r="W69" s="817"/>
      <c r="X69" s="817"/>
      <c r="Y69" s="817"/>
      <c r="Z69" s="817"/>
      <c r="AA69" s="817">
        <v>31</v>
      </c>
      <c r="AB69" s="817"/>
      <c r="AC69" s="817"/>
      <c r="AD69" s="817"/>
      <c r="AE69" s="817"/>
      <c r="AF69" s="817">
        <v>31</v>
      </c>
      <c r="AG69" s="817"/>
      <c r="AH69" s="817"/>
      <c r="AI69" s="817"/>
      <c r="AJ69" s="817"/>
      <c r="AK69" s="817" t="s">
        <v>553</v>
      </c>
      <c r="AL69" s="817"/>
      <c r="AM69" s="817"/>
      <c r="AN69" s="817"/>
      <c r="AO69" s="817"/>
      <c r="AP69" s="817" t="s">
        <v>491</v>
      </c>
      <c r="AQ69" s="817"/>
      <c r="AR69" s="817"/>
      <c r="AS69" s="817"/>
      <c r="AT69" s="817"/>
      <c r="AU69" s="817" t="s">
        <v>491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584</v>
      </c>
      <c r="C70" s="861"/>
      <c r="D70" s="861"/>
      <c r="E70" s="861"/>
      <c r="F70" s="861"/>
      <c r="G70" s="861"/>
      <c r="H70" s="861"/>
      <c r="I70" s="861"/>
      <c r="J70" s="861"/>
      <c r="K70" s="861"/>
      <c r="L70" s="861"/>
      <c r="M70" s="861"/>
      <c r="N70" s="861"/>
      <c r="O70" s="861"/>
      <c r="P70" s="862"/>
      <c r="Q70" s="863">
        <v>105</v>
      </c>
      <c r="R70" s="817"/>
      <c r="S70" s="817"/>
      <c r="T70" s="817"/>
      <c r="U70" s="817"/>
      <c r="V70" s="817">
        <v>91</v>
      </c>
      <c r="W70" s="817"/>
      <c r="X70" s="817"/>
      <c r="Y70" s="817"/>
      <c r="Z70" s="817"/>
      <c r="AA70" s="817">
        <v>13</v>
      </c>
      <c r="AB70" s="817"/>
      <c r="AC70" s="817"/>
      <c r="AD70" s="817"/>
      <c r="AE70" s="817"/>
      <c r="AF70" s="817">
        <v>13</v>
      </c>
      <c r="AG70" s="817"/>
      <c r="AH70" s="817"/>
      <c r="AI70" s="817"/>
      <c r="AJ70" s="817"/>
      <c r="AK70" s="817" t="s">
        <v>553</v>
      </c>
      <c r="AL70" s="817"/>
      <c r="AM70" s="817"/>
      <c r="AN70" s="817"/>
      <c r="AO70" s="817"/>
      <c r="AP70" s="817" t="s">
        <v>491</v>
      </c>
      <c r="AQ70" s="817"/>
      <c r="AR70" s="817"/>
      <c r="AS70" s="817"/>
      <c r="AT70" s="817"/>
      <c r="AU70" s="817" t="s">
        <v>491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564</v>
      </c>
      <c r="C71" s="861"/>
      <c r="D71" s="861"/>
      <c r="E71" s="861"/>
      <c r="F71" s="861"/>
      <c r="G71" s="861"/>
      <c r="H71" s="861"/>
      <c r="I71" s="861"/>
      <c r="J71" s="861"/>
      <c r="K71" s="861"/>
      <c r="L71" s="861"/>
      <c r="M71" s="861"/>
      <c r="N71" s="861"/>
      <c r="O71" s="861"/>
      <c r="P71" s="862"/>
      <c r="Q71" s="863">
        <v>186</v>
      </c>
      <c r="R71" s="817"/>
      <c r="S71" s="817"/>
      <c r="T71" s="817"/>
      <c r="U71" s="817"/>
      <c r="V71" s="817">
        <v>174</v>
      </c>
      <c r="W71" s="817"/>
      <c r="X71" s="817"/>
      <c r="Y71" s="817"/>
      <c r="Z71" s="817"/>
      <c r="AA71" s="817">
        <v>11</v>
      </c>
      <c r="AB71" s="817"/>
      <c r="AC71" s="817"/>
      <c r="AD71" s="817"/>
      <c r="AE71" s="817"/>
      <c r="AF71" s="817">
        <v>11</v>
      </c>
      <c r="AG71" s="817"/>
      <c r="AH71" s="817"/>
      <c r="AI71" s="817"/>
      <c r="AJ71" s="817"/>
      <c r="AK71" s="817" t="s">
        <v>553</v>
      </c>
      <c r="AL71" s="817"/>
      <c r="AM71" s="817"/>
      <c r="AN71" s="817"/>
      <c r="AO71" s="817"/>
      <c r="AP71" s="817" t="s">
        <v>491</v>
      </c>
      <c r="AQ71" s="817"/>
      <c r="AR71" s="817"/>
      <c r="AS71" s="817"/>
      <c r="AT71" s="817"/>
      <c r="AU71" s="817" t="s">
        <v>491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565</v>
      </c>
      <c r="C72" s="861"/>
      <c r="D72" s="861"/>
      <c r="E72" s="861"/>
      <c r="F72" s="861"/>
      <c r="G72" s="861"/>
      <c r="H72" s="861"/>
      <c r="I72" s="861"/>
      <c r="J72" s="861"/>
      <c r="K72" s="861"/>
      <c r="L72" s="861"/>
      <c r="M72" s="861"/>
      <c r="N72" s="861"/>
      <c r="O72" s="861"/>
      <c r="P72" s="862"/>
      <c r="Q72" s="863">
        <v>633</v>
      </c>
      <c r="R72" s="817"/>
      <c r="S72" s="817"/>
      <c r="T72" s="817"/>
      <c r="U72" s="817"/>
      <c r="V72" s="817">
        <v>611</v>
      </c>
      <c r="W72" s="817"/>
      <c r="X72" s="817"/>
      <c r="Y72" s="817"/>
      <c r="Z72" s="817"/>
      <c r="AA72" s="817">
        <v>22</v>
      </c>
      <c r="AB72" s="817"/>
      <c r="AC72" s="817"/>
      <c r="AD72" s="817"/>
      <c r="AE72" s="817"/>
      <c r="AF72" s="817">
        <v>22</v>
      </c>
      <c r="AG72" s="817"/>
      <c r="AH72" s="817"/>
      <c r="AI72" s="817"/>
      <c r="AJ72" s="817"/>
      <c r="AK72" s="817" t="s">
        <v>553</v>
      </c>
      <c r="AL72" s="817"/>
      <c r="AM72" s="817"/>
      <c r="AN72" s="817"/>
      <c r="AO72" s="817"/>
      <c r="AP72" s="817">
        <v>85</v>
      </c>
      <c r="AQ72" s="817"/>
      <c r="AR72" s="817"/>
      <c r="AS72" s="817"/>
      <c r="AT72" s="817"/>
      <c r="AU72" s="817" t="s">
        <v>491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566</v>
      </c>
      <c r="C73" s="861"/>
      <c r="D73" s="861"/>
      <c r="E73" s="861"/>
      <c r="F73" s="861"/>
      <c r="G73" s="861"/>
      <c r="H73" s="861"/>
      <c r="I73" s="861"/>
      <c r="J73" s="861"/>
      <c r="K73" s="861"/>
      <c r="L73" s="861"/>
      <c r="M73" s="861"/>
      <c r="N73" s="861"/>
      <c r="O73" s="861"/>
      <c r="P73" s="862"/>
      <c r="Q73" s="863">
        <v>5</v>
      </c>
      <c r="R73" s="817"/>
      <c r="S73" s="817"/>
      <c r="T73" s="817"/>
      <c r="U73" s="817"/>
      <c r="V73" s="817">
        <v>5</v>
      </c>
      <c r="W73" s="817"/>
      <c r="X73" s="817"/>
      <c r="Y73" s="817"/>
      <c r="Z73" s="817"/>
      <c r="AA73" s="817">
        <v>0</v>
      </c>
      <c r="AB73" s="817"/>
      <c r="AC73" s="817"/>
      <c r="AD73" s="817"/>
      <c r="AE73" s="817"/>
      <c r="AF73" s="817">
        <v>0</v>
      </c>
      <c r="AG73" s="817"/>
      <c r="AH73" s="817"/>
      <c r="AI73" s="817"/>
      <c r="AJ73" s="817"/>
      <c r="AK73" s="817" t="s">
        <v>553</v>
      </c>
      <c r="AL73" s="817"/>
      <c r="AM73" s="817"/>
      <c r="AN73" s="817"/>
      <c r="AO73" s="817"/>
      <c r="AP73" s="817" t="s">
        <v>491</v>
      </c>
      <c r="AQ73" s="817"/>
      <c r="AR73" s="817"/>
      <c r="AS73" s="817"/>
      <c r="AT73" s="817"/>
      <c r="AU73" s="817" t="s">
        <v>491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567</v>
      </c>
      <c r="C74" s="861"/>
      <c r="D74" s="861"/>
      <c r="E74" s="861"/>
      <c r="F74" s="861"/>
      <c r="G74" s="861"/>
      <c r="H74" s="861"/>
      <c r="I74" s="861"/>
      <c r="J74" s="861"/>
      <c r="K74" s="861"/>
      <c r="L74" s="861"/>
      <c r="M74" s="861"/>
      <c r="N74" s="861"/>
      <c r="O74" s="861"/>
      <c r="P74" s="862"/>
      <c r="Q74" s="863">
        <v>1</v>
      </c>
      <c r="R74" s="817"/>
      <c r="S74" s="817"/>
      <c r="T74" s="817"/>
      <c r="U74" s="817"/>
      <c r="V74" s="817">
        <v>0</v>
      </c>
      <c r="W74" s="817"/>
      <c r="X74" s="817"/>
      <c r="Y74" s="817"/>
      <c r="Z74" s="817"/>
      <c r="AA74" s="817">
        <v>1</v>
      </c>
      <c r="AB74" s="817"/>
      <c r="AC74" s="817"/>
      <c r="AD74" s="817"/>
      <c r="AE74" s="817"/>
      <c r="AF74" s="817">
        <v>1</v>
      </c>
      <c r="AG74" s="817"/>
      <c r="AH74" s="817"/>
      <c r="AI74" s="817"/>
      <c r="AJ74" s="817"/>
      <c r="AK74" s="817" t="s">
        <v>553</v>
      </c>
      <c r="AL74" s="817"/>
      <c r="AM74" s="817"/>
      <c r="AN74" s="817"/>
      <c r="AO74" s="817"/>
      <c r="AP74" s="817" t="s">
        <v>491</v>
      </c>
      <c r="AQ74" s="817"/>
      <c r="AR74" s="817"/>
      <c r="AS74" s="817"/>
      <c r="AT74" s="817"/>
      <c r="AU74" s="817" t="s">
        <v>491</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568</v>
      </c>
      <c r="C75" s="861"/>
      <c r="D75" s="861"/>
      <c r="E75" s="861"/>
      <c r="F75" s="861"/>
      <c r="G75" s="861"/>
      <c r="H75" s="861"/>
      <c r="I75" s="861"/>
      <c r="J75" s="861"/>
      <c r="K75" s="861"/>
      <c r="L75" s="861"/>
      <c r="M75" s="861"/>
      <c r="N75" s="861"/>
      <c r="O75" s="861"/>
      <c r="P75" s="862"/>
      <c r="Q75" s="864">
        <v>72</v>
      </c>
      <c r="R75" s="865"/>
      <c r="S75" s="865"/>
      <c r="T75" s="865"/>
      <c r="U75" s="821"/>
      <c r="V75" s="866">
        <v>59</v>
      </c>
      <c r="W75" s="865"/>
      <c r="X75" s="865"/>
      <c r="Y75" s="865"/>
      <c r="Z75" s="821"/>
      <c r="AA75" s="866">
        <v>13</v>
      </c>
      <c r="AB75" s="865"/>
      <c r="AC75" s="865"/>
      <c r="AD75" s="865"/>
      <c r="AE75" s="821"/>
      <c r="AF75" s="866">
        <v>13</v>
      </c>
      <c r="AG75" s="865"/>
      <c r="AH75" s="865"/>
      <c r="AI75" s="865"/>
      <c r="AJ75" s="821"/>
      <c r="AK75" s="866" t="s">
        <v>553</v>
      </c>
      <c r="AL75" s="865"/>
      <c r="AM75" s="865"/>
      <c r="AN75" s="865"/>
      <c r="AO75" s="821"/>
      <c r="AP75" s="866" t="s">
        <v>491</v>
      </c>
      <c r="AQ75" s="865"/>
      <c r="AR75" s="865"/>
      <c r="AS75" s="865"/>
      <c r="AT75" s="821"/>
      <c r="AU75" s="866" t="s">
        <v>491</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569</v>
      </c>
      <c r="C76" s="861"/>
      <c r="D76" s="861"/>
      <c r="E76" s="861"/>
      <c r="F76" s="861"/>
      <c r="G76" s="861"/>
      <c r="H76" s="861"/>
      <c r="I76" s="861"/>
      <c r="J76" s="861"/>
      <c r="K76" s="861"/>
      <c r="L76" s="861"/>
      <c r="M76" s="861"/>
      <c r="N76" s="861"/>
      <c r="O76" s="861"/>
      <c r="P76" s="862"/>
      <c r="Q76" s="864">
        <v>4859</v>
      </c>
      <c r="R76" s="865"/>
      <c r="S76" s="865"/>
      <c r="T76" s="865"/>
      <c r="U76" s="821"/>
      <c r="V76" s="866">
        <v>4013</v>
      </c>
      <c r="W76" s="865"/>
      <c r="X76" s="865"/>
      <c r="Y76" s="865"/>
      <c r="Z76" s="821"/>
      <c r="AA76" s="866">
        <v>846</v>
      </c>
      <c r="AB76" s="865"/>
      <c r="AC76" s="865"/>
      <c r="AD76" s="865"/>
      <c r="AE76" s="821"/>
      <c r="AF76" s="866">
        <v>846</v>
      </c>
      <c r="AG76" s="865"/>
      <c r="AH76" s="865"/>
      <c r="AI76" s="865"/>
      <c r="AJ76" s="821"/>
      <c r="AK76" s="866" t="s">
        <v>553</v>
      </c>
      <c r="AL76" s="865"/>
      <c r="AM76" s="865"/>
      <c r="AN76" s="865"/>
      <c r="AO76" s="821"/>
      <c r="AP76" s="866" t="s">
        <v>491</v>
      </c>
      <c r="AQ76" s="865"/>
      <c r="AR76" s="865"/>
      <c r="AS76" s="865"/>
      <c r="AT76" s="821"/>
      <c r="AU76" s="866" t="s">
        <v>491</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570</v>
      </c>
      <c r="C77" s="861"/>
      <c r="D77" s="861"/>
      <c r="E77" s="861"/>
      <c r="F77" s="861"/>
      <c r="G77" s="861"/>
      <c r="H77" s="861"/>
      <c r="I77" s="861"/>
      <c r="J77" s="861"/>
      <c r="K77" s="861"/>
      <c r="L77" s="861"/>
      <c r="M77" s="861"/>
      <c r="N77" s="861"/>
      <c r="O77" s="861"/>
      <c r="P77" s="862"/>
      <c r="Q77" s="864">
        <v>540</v>
      </c>
      <c r="R77" s="865"/>
      <c r="S77" s="865"/>
      <c r="T77" s="865"/>
      <c r="U77" s="821"/>
      <c r="V77" s="866">
        <v>538</v>
      </c>
      <c r="W77" s="865"/>
      <c r="X77" s="865"/>
      <c r="Y77" s="865"/>
      <c r="Z77" s="821"/>
      <c r="AA77" s="866">
        <v>2</v>
      </c>
      <c r="AB77" s="865"/>
      <c r="AC77" s="865"/>
      <c r="AD77" s="865"/>
      <c r="AE77" s="821"/>
      <c r="AF77" s="866">
        <v>2</v>
      </c>
      <c r="AG77" s="865"/>
      <c r="AH77" s="865"/>
      <c r="AI77" s="865"/>
      <c r="AJ77" s="821"/>
      <c r="AK77" s="866" t="s">
        <v>553</v>
      </c>
      <c r="AL77" s="865"/>
      <c r="AM77" s="865"/>
      <c r="AN77" s="865"/>
      <c r="AO77" s="821"/>
      <c r="AP77" s="866" t="s">
        <v>491</v>
      </c>
      <c r="AQ77" s="865"/>
      <c r="AR77" s="865"/>
      <c r="AS77" s="865"/>
      <c r="AT77" s="821"/>
      <c r="AU77" s="866" t="s">
        <v>491</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571</v>
      </c>
      <c r="C78" s="861"/>
      <c r="D78" s="861"/>
      <c r="E78" s="861"/>
      <c r="F78" s="861"/>
      <c r="G78" s="861"/>
      <c r="H78" s="861"/>
      <c r="I78" s="861"/>
      <c r="J78" s="861"/>
      <c r="K78" s="861"/>
      <c r="L78" s="861"/>
      <c r="M78" s="861"/>
      <c r="N78" s="861"/>
      <c r="O78" s="861"/>
      <c r="P78" s="862"/>
      <c r="Q78" s="863">
        <v>19</v>
      </c>
      <c r="R78" s="817"/>
      <c r="S78" s="817"/>
      <c r="T78" s="817"/>
      <c r="U78" s="817"/>
      <c r="V78" s="817">
        <v>14</v>
      </c>
      <c r="W78" s="817"/>
      <c r="X78" s="817"/>
      <c r="Y78" s="817"/>
      <c r="Z78" s="817"/>
      <c r="AA78" s="817">
        <v>4</v>
      </c>
      <c r="AB78" s="817"/>
      <c r="AC78" s="817"/>
      <c r="AD78" s="817"/>
      <c r="AE78" s="817"/>
      <c r="AF78" s="817">
        <v>4</v>
      </c>
      <c r="AG78" s="817"/>
      <c r="AH78" s="817"/>
      <c r="AI78" s="817"/>
      <c r="AJ78" s="817"/>
      <c r="AK78" s="817" t="s">
        <v>553</v>
      </c>
      <c r="AL78" s="817"/>
      <c r="AM78" s="817"/>
      <c r="AN78" s="817"/>
      <c r="AO78" s="817"/>
      <c r="AP78" s="817" t="s">
        <v>491</v>
      </c>
      <c r="AQ78" s="817"/>
      <c r="AR78" s="817"/>
      <c r="AS78" s="817"/>
      <c r="AT78" s="817"/>
      <c r="AU78" s="817" t="s">
        <v>491</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t="s">
        <v>572</v>
      </c>
      <c r="C79" s="861"/>
      <c r="D79" s="861"/>
      <c r="E79" s="861"/>
      <c r="F79" s="861"/>
      <c r="G79" s="861"/>
      <c r="H79" s="861"/>
      <c r="I79" s="861"/>
      <c r="J79" s="861"/>
      <c r="K79" s="861"/>
      <c r="L79" s="861"/>
      <c r="M79" s="861"/>
      <c r="N79" s="861"/>
      <c r="O79" s="861"/>
      <c r="P79" s="862"/>
      <c r="Q79" s="863">
        <v>33</v>
      </c>
      <c r="R79" s="817"/>
      <c r="S79" s="817"/>
      <c r="T79" s="817"/>
      <c r="U79" s="817"/>
      <c r="V79" s="817">
        <v>31</v>
      </c>
      <c r="W79" s="817"/>
      <c r="X79" s="817"/>
      <c r="Y79" s="817"/>
      <c r="Z79" s="817"/>
      <c r="AA79" s="817">
        <v>2</v>
      </c>
      <c r="AB79" s="817"/>
      <c r="AC79" s="817"/>
      <c r="AD79" s="817"/>
      <c r="AE79" s="817"/>
      <c r="AF79" s="817">
        <v>2</v>
      </c>
      <c r="AG79" s="817"/>
      <c r="AH79" s="817"/>
      <c r="AI79" s="817"/>
      <c r="AJ79" s="817"/>
      <c r="AK79" s="817">
        <v>5</v>
      </c>
      <c r="AL79" s="817"/>
      <c r="AM79" s="817"/>
      <c r="AN79" s="817"/>
      <c r="AO79" s="817"/>
      <c r="AP79" s="817" t="s">
        <v>491</v>
      </c>
      <c r="AQ79" s="817"/>
      <c r="AR79" s="817"/>
      <c r="AS79" s="817"/>
      <c r="AT79" s="817"/>
      <c r="AU79" s="817" t="s">
        <v>491</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t="s">
        <v>573</v>
      </c>
      <c r="C80" s="861"/>
      <c r="D80" s="861"/>
      <c r="E80" s="861"/>
      <c r="F80" s="861"/>
      <c r="G80" s="861"/>
      <c r="H80" s="861"/>
      <c r="I80" s="861"/>
      <c r="J80" s="861"/>
      <c r="K80" s="861"/>
      <c r="L80" s="861"/>
      <c r="M80" s="861"/>
      <c r="N80" s="861"/>
      <c r="O80" s="861"/>
      <c r="P80" s="862"/>
      <c r="Q80" s="863">
        <v>1</v>
      </c>
      <c r="R80" s="817"/>
      <c r="S80" s="817"/>
      <c r="T80" s="817"/>
      <c r="U80" s="817"/>
      <c r="V80" s="817">
        <v>0</v>
      </c>
      <c r="W80" s="817"/>
      <c r="X80" s="817"/>
      <c r="Y80" s="817"/>
      <c r="Z80" s="817"/>
      <c r="AA80" s="817">
        <v>0</v>
      </c>
      <c r="AB80" s="817"/>
      <c r="AC80" s="817"/>
      <c r="AD80" s="817"/>
      <c r="AE80" s="817"/>
      <c r="AF80" s="817">
        <v>0</v>
      </c>
      <c r="AG80" s="817"/>
      <c r="AH80" s="817"/>
      <c r="AI80" s="817"/>
      <c r="AJ80" s="817"/>
      <c r="AK80" s="817" t="s">
        <v>553</v>
      </c>
      <c r="AL80" s="817"/>
      <c r="AM80" s="817"/>
      <c r="AN80" s="817"/>
      <c r="AO80" s="817"/>
      <c r="AP80" s="817" t="s">
        <v>491</v>
      </c>
      <c r="AQ80" s="817"/>
      <c r="AR80" s="817"/>
      <c r="AS80" s="817"/>
      <c r="AT80" s="817"/>
      <c r="AU80" s="817" t="s">
        <v>491</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t="s">
        <v>574</v>
      </c>
      <c r="C81" s="861"/>
      <c r="D81" s="861"/>
      <c r="E81" s="861"/>
      <c r="F81" s="861"/>
      <c r="G81" s="861"/>
      <c r="H81" s="861"/>
      <c r="I81" s="861"/>
      <c r="J81" s="861"/>
      <c r="K81" s="861"/>
      <c r="L81" s="861"/>
      <c r="M81" s="861"/>
      <c r="N81" s="861"/>
      <c r="O81" s="861"/>
      <c r="P81" s="862"/>
      <c r="Q81" s="863">
        <v>95</v>
      </c>
      <c r="R81" s="817"/>
      <c r="S81" s="817"/>
      <c r="T81" s="817"/>
      <c r="U81" s="817"/>
      <c r="V81" s="817">
        <v>95</v>
      </c>
      <c r="W81" s="817"/>
      <c r="X81" s="817"/>
      <c r="Y81" s="817"/>
      <c r="Z81" s="817"/>
      <c r="AA81" s="817">
        <v>0</v>
      </c>
      <c r="AB81" s="817"/>
      <c r="AC81" s="817"/>
      <c r="AD81" s="817"/>
      <c r="AE81" s="817"/>
      <c r="AF81" s="817">
        <v>0</v>
      </c>
      <c r="AG81" s="817"/>
      <c r="AH81" s="817"/>
      <c r="AI81" s="817"/>
      <c r="AJ81" s="817"/>
      <c r="AK81" s="817">
        <v>53</v>
      </c>
      <c r="AL81" s="817"/>
      <c r="AM81" s="817"/>
      <c r="AN81" s="817"/>
      <c r="AO81" s="817"/>
      <c r="AP81" s="817" t="s">
        <v>491</v>
      </c>
      <c r="AQ81" s="817"/>
      <c r="AR81" s="817"/>
      <c r="AS81" s="817"/>
      <c r="AT81" s="817"/>
      <c r="AU81" s="817" t="s">
        <v>491</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t="s">
        <v>575</v>
      </c>
      <c r="C82" s="861"/>
      <c r="D82" s="861"/>
      <c r="E82" s="861"/>
      <c r="F82" s="861"/>
      <c r="G82" s="861"/>
      <c r="H82" s="861"/>
      <c r="I82" s="861"/>
      <c r="J82" s="861"/>
      <c r="K82" s="861"/>
      <c r="L82" s="861"/>
      <c r="M82" s="861"/>
      <c r="N82" s="861"/>
      <c r="O82" s="861"/>
      <c r="P82" s="862"/>
      <c r="Q82" s="863">
        <v>152</v>
      </c>
      <c r="R82" s="817"/>
      <c r="S82" s="817"/>
      <c r="T82" s="817"/>
      <c r="U82" s="817"/>
      <c r="V82" s="817">
        <v>97</v>
      </c>
      <c r="W82" s="817"/>
      <c r="X82" s="817"/>
      <c r="Y82" s="817"/>
      <c r="Z82" s="817"/>
      <c r="AA82" s="817">
        <v>55</v>
      </c>
      <c r="AB82" s="817"/>
      <c r="AC82" s="817"/>
      <c r="AD82" s="817"/>
      <c r="AE82" s="817"/>
      <c r="AF82" s="817">
        <v>55</v>
      </c>
      <c r="AG82" s="817"/>
      <c r="AH82" s="817"/>
      <c r="AI82" s="817"/>
      <c r="AJ82" s="817"/>
      <c r="AK82" s="817" t="s">
        <v>553</v>
      </c>
      <c r="AL82" s="817"/>
      <c r="AM82" s="817"/>
      <c r="AN82" s="817"/>
      <c r="AO82" s="817"/>
      <c r="AP82" s="817" t="s">
        <v>491</v>
      </c>
      <c r="AQ82" s="817"/>
      <c r="AR82" s="817"/>
      <c r="AS82" s="817"/>
      <c r="AT82" s="817"/>
      <c r="AU82" s="817" t="s">
        <v>491</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t="s">
        <v>576</v>
      </c>
      <c r="C83" s="861"/>
      <c r="D83" s="861"/>
      <c r="E83" s="861"/>
      <c r="F83" s="861"/>
      <c r="G83" s="861"/>
      <c r="H83" s="861"/>
      <c r="I83" s="861"/>
      <c r="J83" s="861"/>
      <c r="K83" s="861"/>
      <c r="L83" s="861"/>
      <c r="M83" s="861"/>
      <c r="N83" s="861"/>
      <c r="O83" s="861"/>
      <c r="P83" s="862"/>
      <c r="Q83" s="863">
        <v>88</v>
      </c>
      <c r="R83" s="817"/>
      <c r="S83" s="817"/>
      <c r="T83" s="817"/>
      <c r="U83" s="817"/>
      <c r="V83" s="817">
        <v>69</v>
      </c>
      <c r="W83" s="817"/>
      <c r="X83" s="817"/>
      <c r="Y83" s="817"/>
      <c r="Z83" s="817"/>
      <c r="AA83" s="817">
        <v>19</v>
      </c>
      <c r="AB83" s="817"/>
      <c r="AC83" s="817"/>
      <c r="AD83" s="817"/>
      <c r="AE83" s="817"/>
      <c r="AF83" s="817">
        <v>19</v>
      </c>
      <c r="AG83" s="817"/>
      <c r="AH83" s="817"/>
      <c r="AI83" s="817"/>
      <c r="AJ83" s="817"/>
      <c r="AK83" s="817" t="s">
        <v>553</v>
      </c>
      <c r="AL83" s="817"/>
      <c r="AM83" s="817"/>
      <c r="AN83" s="817"/>
      <c r="AO83" s="817"/>
      <c r="AP83" s="817" t="s">
        <v>491</v>
      </c>
      <c r="AQ83" s="817"/>
      <c r="AR83" s="817"/>
      <c r="AS83" s="817"/>
      <c r="AT83" s="817"/>
      <c r="AU83" s="817" t="s">
        <v>491</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t="s">
        <v>577</v>
      </c>
      <c r="C84" s="861"/>
      <c r="D84" s="861"/>
      <c r="E84" s="861"/>
      <c r="F84" s="861"/>
      <c r="G84" s="861"/>
      <c r="H84" s="861"/>
      <c r="I84" s="861"/>
      <c r="J84" s="861"/>
      <c r="K84" s="861"/>
      <c r="L84" s="861"/>
      <c r="M84" s="861"/>
      <c r="N84" s="861"/>
      <c r="O84" s="861"/>
      <c r="P84" s="862"/>
      <c r="Q84" s="863">
        <v>230159</v>
      </c>
      <c r="R84" s="817"/>
      <c r="S84" s="817"/>
      <c r="T84" s="817"/>
      <c r="U84" s="817"/>
      <c r="V84" s="817">
        <v>223900</v>
      </c>
      <c r="W84" s="817"/>
      <c r="X84" s="817"/>
      <c r="Y84" s="817"/>
      <c r="Z84" s="817"/>
      <c r="AA84" s="817">
        <v>6259</v>
      </c>
      <c r="AB84" s="817"/>
      <c r="AC84" s="817"/>
      <c r="AD84" s="817"/>
      <c r="AE84" s="817"/>
      <c r="AF84" s="817">
        <v>6259</v>
      </c>
      <c r="AG84" s="817"/>
      <c r="AH84" s="817"/>
      <c r="AI84" s="817"/>
      <c r="AJ84" s="817"/>
      <c r="AK84" s="817" t="s">
        <v>553</v>
      </c>
      <c r="AL84" s="817"/>
      <c r="AM84" s="817"/>
      <c r="AN84" s="817"/>
      <c r="AO84" s="817"/>
      <c r="AP84" s="817" t="s">
        <v>491</v>
      </c>
      <c r="AQ84" s="817"/>
      <c r="AR84" s="817"/>
      <c r="AS84" s="817"/>
      <c r="AT84" s="817"/>
      <c r="AU84" s="817" t="s">
        <v>491</v>
      </c>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t="s">
        <v>578</v>
      </c>
      <c r="C85" s="861"/>
      <c r="D85" s="861"/>
      <c r="E85" s="861"/>
      <c r="F85" s="861"/>
      <c r="G85" s="861"/>
      <c r="H85" s="861"/>
      <c r="I85" s="861"/>
      <c r="J85" s="861"/>
      <c r="K85" s="861"/>
      <c r="L85" s="861"/>
      <c r="M85" s="861"/>
      <c r="N85" s="861"/>
      <c r="O85" s="861"/>
      <c r="P85" s="862"/>
      <c r="Q85" s="863">
        <v>1067</v>
      </c>
      <c r="R85" s="817"/>
      <c r="S85" s="817"/>
      <c r="T85" s="817"/>
      <c r="U85" s="817"/>
      <c r="V85" s="817">
        <v>916</v>
      </c>
      <c r="W85" s="817"/>
      <c r="X85" s="817"/>
      <c r="Y85" s="817"/>
      <c r="Z85" s="817"/>
      <c r="AA85" s="817">
        <v>150</v>
      </c>
      <c r="AB85" s="817"/>
      <c r="AC85" s="817"/>
      <c r="AD85" s="817"/>
      <c r="AE85" s="817"/>
      <c r="AF85" s="817">
        <v>1811</v>
      </c>
      <c r="AG85" s="817"/>
      <c r="AH85" s="817"/>
      <c r="AI85" s="817"/>
      <c r="AJ85" s="817"/>
      <c r="AK85" s="817">
        <v>136</v>
      </c>
      <c r="AL85" s="817"/>
      <c r="AM85" s="817"/>
      <c r="AN85" s="817"/>
      <c r="AO85" s="817"/>
      <c r="AP85" s="866">
        <v>1034</v>
      </c>
      <c r="AQ85" s="865"/>
      <c r="AR85" s="865"/>
      <c r="AS85" s="865"/>
      <c r="AT85" s="821"/>
      <c r="AU85" s="817">
        <v>92</v>
      </c>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9090</v>
      </c>
      <c r="AG88" s="831"/>
      <c r="AH88" s="831"/>
      <c r="AI88" s="831"/>
      <c r="AJ88" s="831"/>
      <c r="AK88" s="828"/>
      <c r="AL88" s="828"/>
      <c r="AM88" s="828"/>
      <c r="AN88" s="828"/>
      <c r="AO88" s="828"/>
      <c r="AP88" s="831">
        <v>1119</v>
      </c>
      <c r="AQ88" s="831"/>
      <c r="AR88" s="831"/>
      <c r="AS88" s="831"/>
      <c r="AT88" s="831"/>
      <c r="AU88" s="831">
        <v>92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324</v>
      </c>
      <c r="CS102" s="839"/>
      <c r="CT102" s="839"/>
      <c r="CU102" s="839"/>
      <c r="CV102" s="878"/>
      <c r="CW102" s="877">
        <v>15</v>
      </c>
      <c r="CX102" s="839"/>
      <c r="CY102" s="839"/>
      <c r="CZ102" s="839"/>
      <c r="DA102" s="878"/>
      <c r="DB102" s="877" t="s">
        <v>553</v>
      </c>
      <c r="DC102" s="839"/>
      <c r="DD102" s="839"/>
      <c r="DE102" s="839"/>
      <c r="DF102" s="878"/>
      <c r="DG102" s="877" t="s">
        <v>553</v>
      </c>
      <c r="DH102" s="839"/>
      <c r="DI102" s="839"/>
      <c r="DJ102" s="839"/>
      <c r="DK102" s="878"/>
      <c r="DL102" s="877">
        <v>20</v>
      </c>
      <c r="DM102" s="839"/>
      <c r="DN102" s="839"/>
      <c r="DO102" s="839"/>
      <c r="DP102" s="878"/>
      <c r="DQ102" s="877">
        <v>18</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4294642</v>
      </c>
      <c r="AB110" s="887"/>
      <c r="AC110" s="887"/>
      <c r="AD110" s="887"/>
      <c r="AE110" s="888"/>
      <c r="AF110" s="889">
        <v>4419013</v>
      </c>
      <c r="AG110" s="887"/>
      <c r="AH110" s="887"/>
      <c r="AI110" s="887"/>
      <c r="AJ110" s="888"/>
      <c r="AK110" s="889">
        <v>4423187</v>
      </c>
      <c r="AL110" s="887"/>
      <c r="AM110" s="887"/>
      <c r="AN110" s="887"/>
      <c r="AO110" s="888"/>
      <c r="AP110" s="890">
        <v>35.200000000000003</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39625954</v>
      </c>
      <c r="BR110" s="918"/>
      <c r="BS110" s="918"/>
      <c r="BT110" s="918"/>
      <c r="BU110" s="918"/>
      <c r="BV110" s="918">
        <v>40016971</v>
      </c>
      <c r="BW110" s="918"/>
      <c r="BX110" s="918"/>
      <c r="BY110" s="918"/>
      <c r="BZ110" s="918"/>
      <c r="CA110" s="918">
        <v>38396299</v>
      </c>
      <c r="CB110" s="918"/>
      <c r="CC110" s="918"/>
      <c r="CD110" s="918"/>
      <c r="CE110" s="918"/>
      <c r="CF110" s="931">
        <v>305.8</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v>615287</v>
      </c>
      <c r="DM110" s="918"/>
      <c r="DN110" s="918"/>
      <c r="DO110" s="918"/>
      <c r="DP110" s="918"/>
      <c r="DQ110" s="918">
        <v>543456</v>
      </c>
      <c r="DR110" s="918"/>
      <c r="DS110" s="918"/>
      <c r="DT110" s="918"/>
      <c r="DU110" s="918"/>
      <c r="DV110" s="919">
        <v>4.3</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42512</v>
      </c>
      <c r="BR111" s="913"/>
      <c r="BS111" s="913"/>
      <c r="BT111" s="913"/>
      <c r="BU111" s="913"/>
      <c r="BV111" s="913">
        <v>643666</v>
      </c>
      <c r="BW111" s="913"/>
      <c r="BX111" s="913"/>
      <c r="BY111" s="913"/>
      <c r="BZ111" s="913"/>
      <c r="CA111" s="913">
        <v>558937</v>
      </c>
      <c r="CB111" s="913"/>
      <c r="CC111" s="913"/>
      <c r="CD111" s="913"/>
      <c r="CE111" s="913"/>
      <c r="CF111" s="907">
        <v>4.5</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8737946</v>
      </c>
      <c r="BR112" s="913"/>
      <c r="BS112" s="913"/>
      <c r="BT112" s="913"/>
      <c r="BU112" s="913"/>
      <c r="BV112" s="913">
        <v>8280974</v>
      </c>
      <c r="BW112" s="913"/>
      <c r="BX112" s="913"/>
      <c r="BY112" s="913"/>
      <c r="BZ112" s="913"/>
      <c r="CA112" s="913">
        <v>7769051</v>
      </c>
      <c r="CB112" s="913"/>
      <c r="CC112" s="913"/>
      <c r="CD112" s="913"/>
      <c r="CE112" s="913"/>
      <c r="CF112" s="907">
        <v>61.9</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768593</v>
      </c>
      <c r="AB113" s="925"/>
      <c r="AC113" s="925"/>
      <c r="AD113" s="925"/>
      <c r="AE113" s="926"/>
      <c r="AF113" s="927">
        <v>818953</v>
      </c>
      <c r="AG113" s="925"/>
      <c r="AH113" s="925"/>
      <c r="AI113" s="925"/>
      <c r="AJ113" s="926"/>
      <c r="AK113" s="927">
        <v>750502</v>
      </c>
      <c r="AL113" s="925"/>
      <c r="AM113" s="925"/>
      <c r="AN113" s="925"/>
      <c r="AO113" s="926"/>
      <c r="AP113" s="928">
        <v>6</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121720</v>
      </c>
      <c r="BR113" s="913"/>
      <c r="BS113" s="913"/>
      <c r="BT113" s="913"/>
      <c r="BU113" s="913"/>
      <c r="BV113" s="913">
        <v>106083</v>
      </c>
      <c r="BW113" s="913"/>
      <c r="BX113" s="913"/>
      <c r="BY113" s="913"/>
      <c r="BZ113" s="913"/>
      <c r="CA113" s="913">
        <v>92108</v>
      </c>
      <c r="CB113" s="913"/>
      <c r="CC113" s="913"/>
      <c r="CD113" s="913"/>
      <c r="CE113" s="913"/>
      <c r="CF113" s="907">
        <v>0.7</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8119</v>
      </c>
      <c r="AB114" s="946"/>
      <c r="AC114" s="946"/>
      <c r="AD114" s="946"/>
      <c r="AE114" s="947"/>
      <c r="AF114" s="948">
        <v>14060</v>
      </c>
      <c r="AG114" s="946"/>
      <c r="AH114" s="946"/>
      <c r="AI114" s="946"/>
      <c r="AJ114" s="947"/>
      <c r="AK114" s="948">
        <v>13979</v>
      </c>
      <c r="AL114" s="946"/>
      <c r="AM114" s="946"/>
      <c r="AN114" s="946"/>
      <c r="AO114" s="947"/>
      <c r="AP114" s="949">
        <v>0.1</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3192378</v>
      </c>
      <c r="BR114" s="913"/>
      <c r="BS114" s="913"/>
      <c r="BT114" s="913"/>
      <c r="BU114" s="913"/>
      <c r="BV114" s="913">
        <v>3083678</v>
      </c>
      <c r="BW114" s="913"/>
      <c r="BX114" s="913"/>
      <c r="BY114" s="913"/>
      <c r="BZ114" s="913"/>
      <c r="CA114" s="913">
        <v>3105475</v>
      </c>
      <c r="CB114" s="913"/>
      <c r="CC114" s="913"/>
      <c r="CD114" s="913"/>
      <c r="CE114" s="913"/>
      <c r="CF114" s="907">
        <v>24.7</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47507</v>
      </c>
      <c r="AB115" s="925"/>
      <c r="AC115" s="925"/>
      <c r="AD115" s="925"/>
      <c r="AE115" s="926"/>
      <c r="AF115" s="927">
        <v>107969</v>
      </c>
      <c r="AG115" s="925"/>
      <c r="AH115" s="925"/>
      <c r="AI115" s="925"/>
      <c r="AJ115" s="926"/>
      <c r="AK115" s="927">
        <v>99149</v>
      </c>
      <c r="AL115" s="925"/>
      <c r="AM115" s="925"/>
      <c r="AN115" s="925"/>
      <c r="AO115" s="926"/>
      <c r="AP115" s="928">
        <v>0.8</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9252</v>
      </c>
      <c r="BR115" s="913"/>
      <c r="BS115" s="913"/>
      <c r="BT115" s="913"/>
      <c r="BU115" s="913"/>
      <c r="BV115" s="913">
        <v>18000</v>
      </c>
      <c r="BW115" s="913"/>
      <c r="BX115" s="913"/>
      <c r="BY115" s="913"/>
      <c r="BZ115" s="913"/>
      <c r="CA115" s="913">
        <v>18000</v>
      </c>
      <c r="CB115" s="913"/>
      <c r="CC115" s="913"/>
      <c r="CD115" s="913"/>
      <c r="CE115" s="913"/>
      <c r="CF115" s="907">
        <v>0.1</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11</v>
      </c>
      <c r="AB116" s="946"/>
      <c r="AC116" s="946"/>
      <c r="AD116" s="946"/>
      <c r="AE116" s="947"/>
      <c r="AF116" s="948">
        <v>20</v>
      </c>
      <c r="AG116" s="946"/>
      <c r="AH116" s="946"/>
      <c r="AI116" s="946"/>
      <c r="AJ116" s="947"/>
      <c r="AK116" s="948">
        <v>18</v>
      </c>
      <c r="AL116" s="946"/>
      <c r="AM116" s="946"/>
      <c r="AN116" s="946"/>
      <c r="AO116" s="947"/>
      <c r="AP116" s="949">
        <v>0</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5118872</v>
      </c>
      <c r="AB117" s="966"/>
      <c r="AC117" s="966"/>
      <c r="AD117" s="966"/>
      <c r="AE117" s="967"/>
      <c r="AF117" s="968">
        <v>5360015</v>
      </c>
      <c r="AG117" s="966"/>
      <c r="AH117" s="966"/>
      <c r="AI117" s="966"/>
      <c r="AJ117" s="967"/>
      <c r="AK117" s="968">
        <v>5286835</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23030</v>
      </c>
      <c r="AB119" s="887"/>
      <c r="AC119" s="887"/>
      <c r="AD119" s="887"/>
      <c r="AE119" s="888"/>
      <c r="AF119" s="889">
        <v>79236</v>
      </c>
      <c r="AG119" s="887"/>
      <c r="AH119" s="887"/>
      <c r="AI119" s="887"/>
      <c r="AJ119" s="888"/>
      <c r="AK119" s="889">
        <v>71831</v>
      </c>
      <c r="AL119" s="887"/>
      <c r="AM119" s="887"/>
      <c r="AN119" s="887"/>
      <c r="AO119" s="888"/>
      <c r="AP119" s="890">
        <v>0.6</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51729762</v>
      </c>
      <c r="BR119" s="987"/>
      <c r="BS119" s="987"/>
      <c r="BT119" s="987"/>
      <c r="BU119" s="987"/>
      <c r="BV119" s="987">
        <v>52149372</v>
      </c>
      <c r="BW119" s="987"/>
      <c r="BX119" s="987"/>
      <c r="BY119" s="987"/>
      <c r="BZ119" s="987"/>
      <c r="CA119" s="987">
        <v>49939870</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42512</v>
      </c>
      <c r="DH119" s="973"/>
      <c r="DI119" s="973"/>
      <c r="DJ119" s="973"/>
      <c r="DK119" s="974"/>
      <c r="DL119" s="972">
        <v>28379</v>
      </c>
      <c r="DM119" s="973"/>
      <c r="DN119" s="973"/>
      <c r="DO119" s="973"/>
      <c r="DP119" s="974"/>
      <c r="DQ119" s="972">
        <v>15481</v>
      </c>
      <c r="DR119" s="973"/>
      <c r="DS119" s="973"/>
      <c r="DT119" s="973"/>
      <c r="DU119" s="974"/>
      <c r="DV119" s="975">
        <v>0.1</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8724144</v>
      </c>
      <c r="BR120" s="918"/>
      <c r="BS120" s="918"/>
      <c r="BT120" s="918"/>
      <c r="BU120" s="918"/>
      <c r="BV120" s="918">
        <v>8162630</v>
      </c>
      <c r="BW120" s="918"/>
      <c r="BX120" s="918"/>
      <c r="BY120" s="918"/>
      <c r="BZ120" s="918"/>
      <c r="CA120" s="918">
        <v>8125018</v>
      </c>
      <c r="CB120" s="918"/>
      <c r="CC120" s="918"/>
      <c r="CD120" s="918"/>
      <c r="CE120" s="918"/>
      <c r="CF120" s="931">
        <v>64.7</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3514752</v>
      </c>
      <c r="DR120" s="918"/>
      <c r="DS120" s="918"/>
      <c r="DT120" s="918"/>
      <c r="DU120" s="918"/>
      <c r="DV120" s="919">
        <v>28</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977966</v>
      </c>
      <c r="BR121" s="913"/>
      <c r="BS121" s="913"/>
      <c r="BT121" s="913"/>
      <c r="BU121" s="913"/>
      <c r="BV121" s="913">
        <v>1080152</v>
      </c>
      <c r="BW121" s="913"/>
      <c r="BX121" s="913"/>
      <c r="BY121" s="913"/>
      <c r="BZ121" s="913"/>
      <c r="CA121" s="913">
        <v>757509</v>
      </c>
      <c r="CB121" s="913"/>
      <c r="CC121" s="913"/>
      <c r="CD121" s="913"/>
      <c r="CE121" s="913"/>
      <c r="CF121" s="907">
        <v>6</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3467459</v>
      </c>
      <c r="DH121" s="913"/>
      <c r="DI121" s="913"/>
      <c r="DJ121" s="913"/>
      <c r="DK121" s="913"/>
      <c r="DL121" s="913">
        <v>3288565</v>
      </c>
      <c r="DM121" s="913"/>
      <c r="DN121" s="913"/>
      <c r="DO121" s="913"/>
      <c r="DP121" s="913"/>
      <c r="DQ121" s="913">
        <v>3075837</v>
      </c>
      <c r="DR121" s="913"/>
      <c r="DS121" s="913"/>
      <c r="DT121" s="913"/>
      <c r="DU121" s="913"/>
      <c r="DV121" s="914">
        <v>24.5</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33793569</v>
      </c>
      <c r="BR122" s="987"/>
      <c r="BS122" s="987"/>
      <c r="BT122" s="987"/>
      <c r="BU122" s="987"/>
      <c r="BV122" s="987">
        <v>33810630</v>
      </c>
      <c r="BW122" s="987"/>
      <c r="BX122" s="987"/>
      <c r="BY122" s="987"/>
      <c r="BZ122" s="987"/>
      <c r="CA122" s="987">
        <v>32465249</v>
      </c>
      <c r="CB122" s="987"/>
      <c r="CC122" s="987"/>
      <c r="CD122" s="987"/>
      <c r="CE122" s="987"/>
      <c r="CF122" s="1004">
        <v>258.60000000000002</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1050449</v>
      </c>
      <c r="DH122" s="913"/>
      <c r="DI122" s="913"/>
      <c r="DJ122" s="913"/>
      <c r="DK122" s="913"/>
      <c r="DL122" s="913">
        <v>730688</v>
      </c>
      <c r="DM122" s="913"/>
      <c r="DN122" s="913"/>
      <c r="DO122" s="913"/>
      <c r="DP122" s="913"/>
      <c r="DQ122" s="913">
        <v>587617</v>
      </c>
      <c r="DR122" s="913"/>
      <c r="DS122" s="913"/>
      <c r="DT122" s="913"/>
      <c r="DU122" s="913"/>
      <c r="DV122" s="914">
        <v>4.7</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43495679</v>
      </c>
      <c r="BR123" s="1051"/>
      <c r="BS123" s="1051"/>
      <c r="BT123" s="1051"/>
      <c r="BU123" s="1051"/>
      <c r="BV123" s="1051">
        <v>43053412</v>
      </c>
      <c r="BW123" s="1051"/>
      <c r="BX123" s="1051"/>
      <c r="BY123" s="1051"/>
      <c r="BZ123" s="1051"/>
      <c r="CA123" s="1051">
        <v>41347776</v>
      </c>
      <c r="CB123" s="1051"/>
      <c r="CC123" s="1051"/>
      <c r="CD123" s="1051"/>
      <c r="CE123" s="1051"/>
      <c r="CF123" s="988"/>
      <c r="CG123" s="989"/>
      <c r="CH123" s="989"/>
      <c r="CI123" s="989"/>
      <c r="CJ123" s="990"/>
      <c r="CK123" s="996"/>
      <c r="CL123" s="997"/>
      <c r="CM123" s="997"/>
      <c r="CN123" s="997"/>
      <c r="CO123" s="998"/>
      <c r="CP123" s="1006" t="s">
        <v>398</v>
      </c>
      <c r="CQ123" s="1007"/>
      <c r="CR123" s="1007"/>
      <c r="CS123" s="1007"/>
      <c r="CT123" s="1007"/>
      <c r="CU123" s="1007"/>
      <c r="CV123" s="1007"/>
      <c r="CW123" s="1007"/>
      <c r="CX123" s="1007"/>
      <c r="CY123" s="1007"/>
      <c r="CZ123" s="1007"/>
      <c r="DA123" s="1007"/>
      <c r="DB123" s="1007"/>
      <c r="DC123" s="1007"/>
      <c r="DD123" s="1007"/>
      <c r="DE123" s="1007"/>
      <c r="DF123" s="1008"/>
      <c r="DG123" s="945">
        <v>590812</v>
      </c>
      <c r="DH123" s="946"/>
      <c r="DI123" s="946"/>
      <c r="DJ123" s="946"/>
      <c r="DK123" s="947"/>
      <c r="DL123" s="948">
        <v>550861</v>
      </c>
      <c r="DM123" s="946"/>
      <c r="DN123" s="946"/>
      <c r="DO123" s="946"/>
      <c r="DP123" s="947"/>
      <c r="DQ123" s="948">
        <v>498319</v>
      </c>
      <c r="DR123" s="946"/>
      <c r="DS123" s="946"/>
      <c r="DT123" s="946"/>
      <c r="DU123" s="947"/>
      <c r="DV123" s="949">
        <v>4</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64.099999999999994</v>
      </c>
      <c r="BR124" s="1014"/>
      <c r="BS124" s="1014"/>
      <c r="BT124" s="1014"/>
      <c r="BU124" s="1014"/>
      <c r="BV124" s="1014">
        <v>73.7</v>
      </c>
      <c r="BW124" s="1014"/>
      <c r="BX124" s="1014"/>
      <c r="BY124" s="1014"/>
      <c r="BZ124" s="1014"/>
      <c r="CA124" s="1014">
        <v>68.400000000000006</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3629226</v>
      </c>
      <c r="DH124" s="973"/>
      <c r="DI124" s="973"/>
      <c r="DJ124" s="973"/>
      <c r="DK124" s="974"/>
      <c r="DL124" s="972">
        <v>3710860</v>
      </c>
      <c r="DM124" s="973"/>
      <c r="DN124" s="973"/>
      <c r="DO124" s="973"/>
      <c r="DP124" s="974"/>
      <c r="DQ124" s="972">
        <v>92526</v>
      </c>
      <c r="DR124" s="973"/>
      <c r="DS124" s="973"/>
      <c r="DT124" s="973"/>
      <c r="DU124" s="974"/>
      <c r="DV124" s="975">
        <v>0.7</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24477</v>
      </c>
      <c r="AB126" s="946"/>
      <c r="AC126" s="946"/>
      <c r="AD126" s="946"/>
      <c r="AE126" s="947"/>
      <c r="AF126" s="948">
        <v>28733</v>
      </c>
      <c r="AG126" s="946"/>
      <c r="AH126" s="946"/>
      <c r="AI126" s="946"/>
      <c r="AJ126" s="947"/>
      <c r="AK126" s="948">
        <v>27318</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v>3252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52172</v>
      </c>
      <c r="AB128" s="1033"/>
      <c r="AC128" s="1033"/>
      <c r="AD128" s="1033"/>
      <c r="AE128" s="1034"/>
      <c r="AF128" s="1035">
        <v>46824</v>
      </c>
      <c r="AG128" s="1033"/>
      <c r="AH128" s="1033"/>
      <c r="AI128" s="1033"/>
      <c r="AJ128" s="1034"/>
      <c r="AK128" s="1035">
        <v>44996</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12.7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v>6000</v>
      </c>
      <c r="DH128" s="1025"/>
      <c r="DI128" s="1025"/>
      <c r="DJ128" s="1025"/>
      <c r="DK128" s="1025"/>
      <c r="DL128" s="1025">
        <v>18000</v>
      </c>
      <c r="DM128" s="1025"/>
      <c r="DN128" s="1025"/>
      <c r="DO128" s="1025"/>
      <c r="DP128" s="1025"/>
      <c r="DQ128" s="1025">
        <v>18000</v>
      </c>
      <c r="DR128" s="1025"/>
      <c r="DS128" s="1025"/>
      <c r="DT128" s="1025"/>
      <c r="DU128" s="1025"/>
      <c r="DV128" s="1026">
        <v>0.1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16288188</v>
      </c>
      <c r="AB129" s="946"/>
      <c r="AC129" s="946"/>
      <c r="AD129" s="946"/>
      <c r="AE129" s="947"/>
      <c r="AF129" s="948">
        <v>16030806</v>
      </c>
      <c r="AG129" s="946"/>
      <c r="AH129" s="946"/>
      <c r="AI129" s="946"/>
      <c r="AJ129" s="947"/>
      <c r="AK129" s="948">
        <v>16142647</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17.7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3454500</v>
      </c>
      <c r="AB130" s="946"/>
      <c r="AC130" s="946"/>
      <c r="AD130" s="946"/>
      <c r="AE130" s="947"/>
      <c r="AF130" s="948">
        <v>3702206</v>
      </c>
      <c r="AG130" s="946"/>
      <c r="AH130" s="946"/>
      <c r="AI130" s="946"/>
      <c r="AJ130" s="947"/>
      <c r="AK130" s="948">
        <v>3587172</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12.9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12833688</v>
      </c>
      <c r="AB131" s="973"/>
      <c r="AC131" s="973"/>
      <c r="AD131" s="973"/>
      <c r="AE131" s="974"/>
      <c r="AF131" s="972">
        <v>12328600</v>
      </c>
      <c r="AG131" s="973"/>
      <c r="AH131" s="973"/>
      <c r="AI131" s="973"/>
      <c r="AJ131" s="974"/>
      <c r="AK131" s="972">
        <v>12555475</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68.400000000000006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12.56225023</v>
      </c>
      <c r="AB132" s="1084"/>
      <c r="AC132" s="1084"/>
      <c r="AD132" s="1084"/>
      <c r="AE132" s="1085"/>
      <c r="AF132" s="1086">
        <v>13.067055460000001</v>
      </c>
      <c r="AG132" s="1084"/>
      <c r="AH132" s="1084"/>
      <c r="AI132" s="1084"/>
      <c r="AJ132" s="1085"/>
      <c r="AK132" s="1086">
        <v>13.17884827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11.4</v>
      </c>
      <c r="AB133" s="1067"/>
      <c r="AC133" s="1067"/>
      <c r="AD133" s="1067"/>
      <c r="AE133" s="1068"/>
      <c r="AF133" s="1066">
        <v>12.3</v>
      </c>
      <c r="AG133" s="1067"/>
      <c r="AH133" s="1067"/>
      <c r="AI133" s="1067"/>
      <c r="AJ133" s="1068"/>
      <c r="AK133" s="1066">
        <v>12.9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309K562tvu/Q8iAP3+s17QL5Gpv891PL4IGJ8B8/OM+LP9Anzd+hUna3xP2tE7safspjV42gTeevY/IWE1Yxw==" saltValue="/bPfSfzYWiREKP4MCRAH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2YltYAQhpsJvFMD3COXYOsbfufd9O5M9x1YHvcJfRVNkmLkmlDroAIu0vlJc6gHjCYZVdC/Zh3H8TYmuHlr6g==" saltValue="my7doifHVrUr70j0uOr/k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k0hK4Kv3n5xLqeZXWVcPdxzYebaGuzP9MsvV0S+68Kh3vSSR/mbpdLeXDVwPwyVu/besqOS+EnE0tbAuA+/RQ==" saltValue="QxCBuyKZ8h30LnGSgcPv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 x14ac:dyDescent="0.2">
      <c r="A8" s="259"/>
      <c r="AK8" s="268"/>
      <c r="AL8" s="269"/>
      <c r="AM8" s="269"/>
      <c r="AN8" s="270"/>
      <c r="AO8" s="1102"/>
      <c r="AP8" s="271" t="s">
        <v>484</v>
      </c>
      <c r="AQ8" s="272" t="s">
        <v>485</v>
      </c>
      <c r="AR8" s="273" t="s">
        <v>486</v>
      </c>
    </row>
    <row r="9" spans="1:46" ht="13" x14ac:dyDescent="0.2">
      <c r="A9" s="259"/>
      <c r="AK9" s="1103" t="s">
        <v>487</v>
      </c>
      <c r="AL9" s="1104"/>
      <c r="AM9" s="1104"/>
      <c r="AN9" s="1105"/>
      <c r="AO9" s="274">
        <v>5007462</v>
      </c>
      <c r="AP9" s="274">
        <v>144984</v>
      </c>
      <c r="AQ9" s="275">
        <v>107616</v>
      </c>
      <c r="AR9" s="276">
        <v>34.700000000000003</v>
      </c>
    </row>
    <row r="10" spans="1:46" ht="13.5" customHeight="1" x14ac:dyDescent="0.2">
      <c r="A10" s="259"/>
      <c r="AK10" s="1103" t="s">
        <v>488</v>
      </c>
      <c r="AL10" s="1104"/>
      <c r="AM10" s="1104"/>
      <c r="AN10" s="1105"/>
      <c r="AO10" s="277">
        <v>152933</v>
      </c>
      <c r="AP10" s="277">
        <v>4428</v>
      </c>
      <c r="AQ10" s="278">
        <v>10095</v>
      </c>
      <c r="AR10" s="279">
        <v>-56.1</v>
      </c>
    </row>
    <row r="11" spans="1:46" ht="13.5" customHeight="1" x14ac:dyDescent="0.2">
      <c r="A11" s="259"/>
      <c r="AK11" s="1103" t="s">
        <v>489</v>
      </c>
      <c r="AL11" s="1104"/>
      <c r="AM11" s="1104"/>
      <c r="AN11" s="1105"/>
      <c r="AO11" s="277">
        <v>581809</v>
      </c>
      <c r="AP11" s="277">
        <v>16845</v>
      </c>
      <c r="AQ11" s="278">
        <v>1704</v>
      </c>
      <c r="AR11" s="279">
        <v>888.6</v>
      </c>
    </row>
    <row r="12" spans="1:46" ht="13.5" customHeight="1" x14ac:dyDescent="0.2">
      <c r="A12" s="259"/>
      <c r="AK12" s="1103" t="s">
        <v>490</v>
      </c>
      <c r="AL12" s="1104"/>
      <c r="AM12" s="1104"/>
      <c r="AN12" s="1105"/>
      <c r="AO12" s="277" t="s">
        <v>491</v>
      </c>
      <c r="AP12" s="277" t="s">
        <v>491</v>
      </c>
      <c r="AQ12" s="278">
        <v>7</v>
      </c>
      <c r="AR12" s="279" t="s">
        <v>491</v>
      </c>
    </row>
    <row r="13" spans="1:46" ht="13.5" customHeight="1" x14ac:dyDescent="0.2">
      <c r="A13" s="259"/>
      <c r="AK13" s="1103" t="s">
        <v>492</v>
      </c>
      <c r="AL13" s="1104"/>
      <c r="AM13" s="1104"/>
      <c r="AN13" s="1105"/>
      <c r="AO13" s="277">
        <v>130105</v>
      </c>
      <c r="AP13" s="277">
        <v>3767</v>
      </c>
      <c r="AQ13" s="278">
        <v>4110</v>
      </c>
      <c r="AR13" s="279">
        <v>-8.3000000000000007</v>
      </c>
    </row>
    <row r="14" spans="1:46" ht="13.5" customHeight="1" x14ac:dyDescent="0.2">
      <c r="A14" s="259"/>
      <c r="AK14" s="1103" t="s">
        <v>493</v>
      </c>
      <c r="AL14" s="1104"/>
      <c r="AM14" s="1104"/>
      <c r="AN14" s="1105"/>
      <c r="AO14" s="277" t="s">
        <v>491</v>
      </c>
      <c r="AP14" s="277" t="s">
        <v>491</v>
      </c>
      <c r="AQ14" s="278">
        <v>2451</v>
      </c>
      <c r="AR14" s="279" t="s">
        <v>491</v>
      </c>
    </row>
    <row r="15" spans="1:46" ht="13.5" customHeight="1" x14ac:dyDescent="0.2">
      <c r="A15" s="259"/>
      <c r="AK15" s="1106" t="s">
        <v>494</v>
      </c>
      <c r="AL15" s="1107"/>
      <c r="AM15" s="1107"/>
      <c r="AN15" s="1108"/>
      <c r="AO15" s="277">
        <v>-348895</v>
      </c>
      <c r="AP15" s="277">
        <v>-10102</v>
      </c>
      <c r="AQ15" s="278">
        <v>-6399</v>
      </c>
      <c r="AR15" s="279">
        <v>57.9</v>
      </c>
    </row>
    <row r="16" spans="1:46" ht="13" x14ac:dyDescent="0.2">
      <c r="A16" s="259"/>
      <c r="AK16" s="1106" t="s">
        <v>177</v>
      </c>
      <c r="AL16" s="1107"/>
      <c r="AM16" s="1107"/>
      <c r="AN16" s="1108"/>
      <c r="AO16" s="277">
        <v>5523414</v>
      </c>
      <c r="AP16" s="277">
        <v>159923</v>
      </c>
      <c r="AQ16" s="278">
        <v>119584</v>
      </c>
      <c r="AR16" s="279">
        <v>33.700000000000003</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09" t="s">
        <v>499</v>
      </c>
      <c r="AL21" s="1110"/>
      <c r="AM21" s="1110"/>
      <c r="AN21" s="1111"/>
      <c r="AO21" s="289">
        <v>15.2</v>
      </c>
      <c r="AP21" s="290">
        <v>10.86</v>
      </c>
      <c r="AQ21" s="291">
        <v>4.34</v>
      </c>
      <c r="AS21" s="292"/>
      <c r="AT21" s="288"/>
    </row>
    <row r="22" spans="1:46" s="260" customFormat="1" ht="13" x14ac:dyDescent="0.2">
      <c r="A22" s="288"/>
      <c r="AK22" s="1109" t="s">
        <v>500</v>
      </c>
      <c r="AL22" s="1110"/>
      <c r="AM22" s="1110"/>
      <c r="AN22" s="1111"/>
      <c r="AO22" s="293">
        <v>93</v>
      </c>
      <c r="AP22" s="294">
        <v>97.3</v>
      </c>
      <c r="AQ22" s="295">
        <v>-4.3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4423187</v>
      </c>
      <c r="AP32" s="303">
        <v>128067</v>
      </c>
      <c r="AQ32" s="304">
        <v>75090</v>
      </c>
      <c r="AR32" s="305">
        <v>70.599999999999994</v>
      </c>
    </row>
    <row r="33" spans="1:46" ht="13.5" customHeight="1" x14ac:dyDescent="0.2">
      <c r="A33" s="259"/>
      <c r="AK33" s="1117" t="s">
        <v>505</v>
      </c>
      <c r="AL33" s="1118"/>
      <c r="AM33" s="1118"/>
      <c r="AN33" s="1119"/>
      <c r="AO33" s="303" t="s">
        <v>491</v>
      </c>
      <c r="AP33" s="303" t="s">
        <v>491</v>
      </c>
      <c r="AQ33" s="304" t="s">
        <v>491</v>
      </c>
      <c r="AR33" s="305" t="s">
        <v>491</v>
      </c>
    </row>
    <row r="34" spans="1:46" ht="27" customHeight="1" x14ac:dyDescent="0.2">
      <c r="A34" s="259"/>
      <c r="AK34" s="1117" t="s">
        <v>506</v>
      </c>
      <c r="AL34" s="1118"/>
      <c r="AM34" s="1118"/>
      <c r="AN34" s="1119"/>
      <c r="AO34" s="303" t="s">
        <v>491</v>
      </c>
      <c r="AP34" s="303" t="s">
        <v>491</v>
      </c>
      <c r="AQ34" s="304">
        <v>1</v>
      </c>
      <c r="AR34" s="305" t="s">
        <v>491</v>
      </c>
    </row>
    <row r="35" spans="1:46" ht="27" customHeight="1" x14ac:dyDescent="0.2">
      <c r="A35" s="259"/>
      <c r="AK35" s="1117" t="s">
        <v>507</v>
      </c>
      <c r="AL35" s="1118"/>
      <c r="AM35" s="1118"/>
      <c r="AN35" s="1119"/>
      <c r="AO35" s="303">
        <v>750502</v>
      </c>
      <c r="AP35" s="303">
        <v>21730</v>
      </c>
      <c r="AQ35" s="304">
        <v>17211</v>
      </c>
      <c r="AR35" s="305">
        <v>26.3</v>
      </c>
    </row>
    <row r="36" spans="1:46" ht="27" customHeight="1" x14ac:dyDescent="0.2">
      <c r="A36" s="259"/>
      <c r="AK36" s="1117" t="s">
        <v>508</v>
      </c>
      <c r="AL36" s="1118"/>
      <c r="AM36" s="1118"/>
      <c r="AN36" s="1119"/>
      <c r="AO36" s="303">
        <v>13979</v>
      </c>
      <c r="AP36" s="303">
        <v>405</v>
      </c>
      <c r="AQ36" s="304">
        <v>2478</v>
      </c>
      <c r="AR36" s="305">
        <v>-83.7</v>
      </c>
    </row>
    <row r="37" spans="1:46" ht="13.5" customHeight="1" x14ac:dyDescent="0.2">
      <c r="A37" s="259"/>
      <c r="AK37" s="1117" t="s">
        <v>509</v>
      </c>
      <c r="AL37" s="1118"/>
      <c r="AM37" s="1118"/>
      <c r="AN37" s="1119"/>
      <c r="AO37" s="303">
        <v>99149</v>
      </c>
      <c r="AP37" s="303">
        <v>2871</v>
      </c>
      <c r="AQ37" s="304">
        <v>654</v>
      </c>
      <c r="AR37" s="305">
        <v>339</v>
      </c>
    </row>
    <row r="38" spans="1:46" ht="27" customHeight="1" x14ac:dyDescent="0.2">
      <c r="A38" s="259"/>
      <c r="AK38" s="1120" t="s">
        <v>510</v>
      </c>
      <c r="AL38" s="1121"/>
      <c r="AM38" s="1121"/>
      <c r="AN38" s="1122"/>
      <c r="AO38" s="306">
        <v>18</v>
      </c>
      <c r="AP38" s="306">
        <v>1</v>
      </c>
      <c r="AQ38" s="307">
        <v>4</v>
      </c>
      <c r="AR38" s="295">
        <v>-75</v>
      </c>
      <c r="AS38" s="302"/>
    </row>
    <row r="39" spans="1:46" ht="13" x14ac:dyDescent="0.2">
      <c r="A39" s="259"/>
      <c r="AK39" s="1120" t="s">
        <v>511</v>
      </c>
      <c r="AL39" s="1121"/>
      <c r="AM39" s="1121"/>
      <c r="AN39" s="1122"/>
      <c r="AO39" s="303">
        <v>-44996</v>
      </c>
      <c r="AP39" s="303">
        <v>-1303</v>
      </c>
      <c r="AQ39" s="304">
        <v>-3502</v>
      </c>
      <c r="AR39" s="305">
        <v>-62.8</v>
      </c>
      <c r="AS39" s="302"/>
    </row>
    <row r="40" spans="1:46" ht="27" customHeight="1" x14ac:dyDescent="0.2">
      <c r="A40" s="259"/>
      <c r="AK40" s="1117" t="s">
        <v>512</v>
      </c>
      <c r="AL40" s="1118"/>
      <c r="AM40" s="1118"/>
      <c r="AN40" s="1119"/>
      <c r="AO40" s="303">
        <v>-3587172</v>
      </c>
      <c r="AP40" s="303">
        <v>-103862</v>
      </c>
      <c r="AQ40" s="304">
        <v>-63750</v>
      </c>
      <c r="AR40" s="305">
        <v>62.9</v>
      </c>
      <c r="AS40" s="302"/>
    </row>
    <row r="41" spans="1:46" ht="13" x14ac:dyDescent="0.2">
      <c r="A41" s="259"/>
      <c r="AK41" s="1123" t="s">
        <v>287</v>
      </c>
      <c r="AL41" s="1124"/>
      <c r="AM41" s="1124"/>
      <c r="AN41" s="1125"/>
      <c r="AO41" s="303">
        <v>1654667</v>
      </c>
      <c r="AP41" s="303">
        <v>47909</v>
      </c>
      <c r="AQ41" s="304">
        <v>28185</v>
      </c>
      <c r="AR41" s="305">
        <v>70</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 x14ac:dyDescent="0.2">
      <c r="A50" s="259"/>
      <c r="AK50" s="317"/>
      <c r="AL50" s="318"/>
      <c r="AM50" s="1113"/>
      <c r="AN50" s="319" t="s">
        <v>516</v>
      </c>
      <c r="AO50" s="320" t="s">
        <v>517</v>
      </c>
      <c r="AP50" s="321" t="s">
        <v>518</v>
      </c>
      <c r="AQ50" s="322" t="s">
        <v>519</v>
      </c>
      <c r="AR50" s="323" t="s">
        <v>520</v>
      </c>
    </row>
    <row r="51" spans="1:44" ht="13" x14ac:dyDescent="0.2">
      <c r="A51" s="259"/>
      <c r="AK51" s="315" t="s">
        <v>521</v>
      </c>
      <c r="AL51" s="316"/>
      <c r="AM51" s="324">
        <v>5650217</v>
      </c>
      <c r="AN51" s="325">
        <v>151692</v>
      </c>
      <c r="AO51" s="326">
        <v>7.7</v>
      </c>
      <c r="AP51" s="327">
        <v>94081</v>
      </c>
      <c r="AQ51" s="328">
        <v>10.5</v>
      </c>
      <c r="AR51" s="329">
        <v>-2.8</v>
      </c>
    </row>
    <row r="52" spans="1:44" ht="13" x14ac:dyDescent="0.2">
      <c r="A52" s="259"/>
      <c r="AK52" s="330"/>
      <c r="AL52" s="331" t="s">
        <v>522</v>
      </c>
      <c r="AM52" s="332">
        <v>3036076</v>
      </c>
      <c r="AN52" s="333">
        <v>81510</v>
      </c>
      <c r="AO52" s="334">
        <v>39</v>
      </c>
      <c r="AP52" s="335">
        <v>48949</v>
      </c>
      <c r="AQ52" s="336">
        <v>11.5</v>
      </c>
      <c r="AR52" s="337">
        <v>27.5</v>
      </c>
    </row>
    <row r="53" spans="1:44" ht="13" x14ac:dyDescent="0.2">
      <c r="A53" s="259"/>
      <c r="AK53" s="315" t="s">
        <v>523</v>
      </c>
      <c r="AL53" s="316"/>
      <c r="AM53" s="324">
        <v>4882108</v>
      </c>
      <c r="AN53" s="325">
        <v>133271</v>
      </c>
      <c r="AO53" s="326">
        <v>-12.1</v>
      </c>
      <c r="AP53" s="327">
        <v>92632</v>
      </c>
      <c r="AQ53" s="328">
        <v>-1.5</v>
      </c>
      <c r="AR53" s="329">
        <v>-10.6</v>
      </c>
    </row>
    <row r="54" spans="1:44" ht="13" x14ac:dyDescent="0.2">
      <c r="A54" s="259"/>
      <c r="AK54" s="330"/>
      <c r="AL54" s="331" t="s">
        <v>522</v>
      </c>
      <c r="AM54" s="332">
        <v>2447465</v>
      </c>
      <c r="AN54" s="333">
        <v>66810</v>
      </c>
      <c r="AO54" s="334">
        <v>-18</v>
      </c>
      <c r="AP54" s="335">
        <v>47978</v>
      </c>
      <c r="AQ54" s="336">
        <v>-2</v>
      </c>
      <c r="AR54" s="337">
        <v>-16</v>
      </c>
    </row>
    <row r="55" spans="1:44" ht="13" x14ac:dyDescent="0.2">
      <c r="A55" s="259"/>
      <c r="AK55" s="315" t="s">
        <v>524</v>
      </c>
      <c r="AL55" s="316"/>
      <c r="AM55" s="324">
        <v>4894376</v>
      </c>
      <c r="AN55" s="325">
        <v>136425</v>
      </c>
      <c r="AO55" s="326">
        <v>2.4</v>
      </c>
      <c r="AP55" s="327">
        <v>96469</v>
      </c>
      <c r="AQ55" s="328">
        <v>4.0999999999999996</v>
      </c>
      <c r="AR55" s="329">
        <v>-1.7</v>
      </c>
    </row>
    <row r="56" spans="1:44" ht="13" x14ac:dyDescent="0.2">
      <c r="A56" s="259"/>
      <c r="AK56" s="330"/>
      <c r="AL56" s="331" t="s">
        <v>522</v>
      </c>
      <c r="AM56" s="332">
        <v>3259398</v>
      </c>
      <c r="AN56" s="333">
        <v>90852</v>
      </c>
      <c r="AO56" s="334">
        <v>36</v>
      </c>
      <c r="AP56" s="335">
        <v>49775</v>
      </c>
      <c r="AQ56" s="336">
        <v>3.7</v>
      </c>
      <c r="AR56" s="337">
        <v>32.299999999999997</v>
      </c>
    </row>
    <row r="57" spans="1:44" ht="13" x14ac:dyDescent="0.2">
      <c r="A57" s="259"/>
      <c r="AK57" s="315" t="s">
        <v>525</v>
      </c>
      <c r="AL57" s="316"/>
      <c r="AM57" s="324">
        <v>6915144</v>
      </c>
      <c r="AN57" s="325">
        <v>196275</v>
      </c>
      <c r="AO57" s="326">
        <v>43.9</v>
      </c>
      <c r="AP57" s="327">
        <v>85743</v>
      </c>
      <c r="AQ57" s="328">
        <v>-11.1</v>
      </c>
      <c r="AR57" s="329">
        <v>55</v>
      </c>
    </row>
    <row r="58" spans="1:44" ht="13" x14ac:dyDescent="0.2">
      <c r="A58" s="259"/>
      <c r="AK58" s="330"/>
      <c r="AL58" s="331" t="s">
        <v>522</v>
      </c>
      <c r="AM58" s="332">
        <v>4150005</v>
      </c>
      <c r="AN58" s="333">
        <v>117791</v>
      </c>
      <c r="AO58" s="334">
        <v>29.7</v>
      </c>
      <c r="AP58" s="335">
        <v>45231</v>
      </c>
      <c r="AQ58" s="336">
        <v>-9.1</v>
      </c>
      <c r="AR58" s="337">
        <v>38.799999999999997</v>
      </c>
    </row>
    <row r="59" spans="1:44" ht="13" x14ac:dyDescent="0.2">
      <c r="A59" s="259"/>
      <c r="AK59" s="315" t="s">
        <v>526</v>
      </c>
      <c r="AL59" s="316"/>
      <c r="AM59" s="324">
        <v>4420470</v>
      </c>
      <c r="AN59" s="325">
        <v>127989</v>
      </c>
      <c r="AO59" s="326">
        <v>-34.799999999999997</v>
      </c>
      <c r="AP59" s="327">
        <v>92509</v>
      </c>
      <c r="AQ59" s="328">
        <v>7.9</v>
      </c>
      <c r="AR59" s="329">
        <v>-42.7</v>
      </c>
    </row>
    <row r="60" spans="1:44" ht="13" x14ac:dyDescent="0.2">
      <c r="A60" s="259"/>
      <c r="AK60" s="330"/>
      <c r="AL60" s="331" t="s">
        <v>522</v>
      </c>
      <c r="AM60" s="332">
        <v>2403682</v>
      </c>
      <c r="AN60" s="333">
        <v>69595</v>
      </c>
      <c r="AO60" s="334">
        <v>-40.9</v>
      </c>
      <c r="AP60" s="335">
        <v>52274</v>
      </c>
      <c r="AQ60" s="336">
        <v>15.6</v>
      </c>
      <c r="AR60" s="337">
        <v>-56.5</v>
      </c>
    </row>
    <row r="61" spans="1:44" ht="13" x14ac:dyDescent="0.2">
      <c r="A61" s="259"/>
      <c r="AK61" s="315" t="s">
        <v>527</v>
      </c>
      <c r="AL61" s="338"/>
      <c r="AM61" s="324">
        <v>5352463</v>
      </c>
      <c r="AN61" s="325">
        <v>149130</v>
      </c>
      <c r="AO61" s="326">
        <v>1.4</v>
      </c>
      <c r="AP61" s="327">
        <v>92287</v>
      </c>
      <c r="AQ61" s="339">
        <v>2</v>
      </c>
      <c r="AR61" s="329">
        <v>-0.6</v>
      </c>
    </row>
    <row r="62" spans="1:44" ht="13" x14ac:dyDescent="0.2">
      <c r="A62" s="259"/>
      <c r="AK62" s="330"/>
      <c r="AL62" s="331" t="s">
        <v>522</v>
      </c>
      <c r="AM62" s="332">
        <v>3059325</v>
      </c>
      <c r="AN62" s="333">
        <v>85312</v>
      </c>
      <c r="AO62" s="334">
        <v>9.1999999999999993</v>
      </c>
      <c r="AP62" s="335">
        <v>48841</v>
      </c>
      <c r="AQ62" s="336">
        <v>3.9</v>
      </c>
      <c r="AR62" s="337">
        <v>5.3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htWoibk5S+j+52812BghYWR9ql71Vz+FiJ6+ImdJ9JRQ37vlR+aqpI8vrFMB1uCuW2XcXslLQMr3kja8DUM1g==" saltValue="4bLlI6yY5+yQvOZKfZSj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CFvtBpovLUkKiy1/XTJCxeT+2vTvF7PCbO/te9ACEqW+wtyt2/ipTYCJp52gHlZ3NUHSI+w8w+XLuwx+2wOxuQ==" saltValue="WnKjw7NKDgaCWx829Mts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tjqpHuvnaHaPLJGZi8PSW/CZ2njFK/Y2lVhHNVM+wxX/Zp5uQlx+T0ewJd3obrcJl6PEpf9r6KHWelLSMAIpBA==" saltValue="Sem8HXGckBox8BUpZMZh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19.53</v>
      </c>
      <c r="G47" s="12">
        <v>16.91</v>
      </c>
      <c r="H47" s="12">
        <v>14.75</v>
      </c>
      <c r="I47" s="12">
        <v>12.89</v>
      </c>
      <c r="J47" s="13">
        <v>11.66</v>
      </c>
    </row>
    <row r="48" spans="2:10" ht="57.75" customHeight="1" x14ac:dyDescent="0.2">
      <c r="B48" s="14"/>
      <c r="C48" s="1128" t="s">
        <v>4</v>
      </c>
      <c r="D48" s="1128"/>
      <c r="E48" s="1129"/>
      <c r="F48" s="15">
        <v>8.85</v>
      </c>
      <c r="G48" s="16">
        <v>6.56</v>
      </c>
      <c r="H48" s="16">
        <v>9.51</v>
      </c>
      <c r="I48" s="16">
        <v>8.35</v>
      </c>
      <c r="J48" s="17">
        <v>7.1</v>
      </c>
    </row>
    <row r="49" spans="2:10" ht="57.75" customHeight="1" thickBot="1" x14ac:dyDescent="0.25">
      <c r="B49" s="18"/>
      <c r="C49" s="1130" t="s">
        <v>5</v>
      </c>
      <c r="D49" s="1130"/>
      <c r="E49" s="1131"/>
      <c r="F49" s="19" t="s">
        <v>534</v>
      </c>
      <c r="G49" s="20" t="s">
        <v>535</v>
      </c>
      <c r="H49" s="20">
        <v>1.68</v>
      </c>
      <c r="I49" s="20" t="s">
        <v>536</v>
      </c>
      <c r="J49" s="21" t="s">
        <v>537</v>
      </c>
    </row>
    <row r="50" spans="2:10" ht="13" x14ac:dyDescent="0.2"/>
  </sheetData>
  <sheetProtection algorithmName="SHA-512" hashValue="LYRKzIHBpiRjwy4VDkUYNUbL803kHQNihAVjKIJA3liP07CMhwFF88VM/D1VCpaB+zX+TTKtdJ8p8L5ldKytvg==" saltValue="XXbxegCX82wOC9CPhN8c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538</v>
      </c>
      <c r="D34" s="1136"/>
      <c r="E34" s="1137"/>
      <c r="F34" s="32">
        <v>12.52</v>
      </c>
      <c r="G34" s="33">
        <v>12.47</v>
      </c>
      <c r="H34" s="33">
        <v>12.09</v>
      </c>
      <c r="I34" s="33">
        <v>10.9</v>
      </c>
      <c r="J34" s="34">
        <v>9.65</v>
      </c>
      <c r="K34" s="22"/>
      <c r="L34" s="22"/>
      <c r="M34" s="22"/>
      <c r="N34" s="22"/>
      <c r="O34" s="22"/>
      <c r="P34" s="22"/>
    </row>
    <row r="35" spans="1:16" ht="39" customHeight="1" x14ac:dyDescent="0.2">
      <c r="A35" s="22"/>
      <c r="B35" s="35"/>
      <c r="C35" s="1132" t="s">
        <v>539</v>
      </c>
      <c r="D35" s="1132"/>
      <c r="E35" s="1133"/>
      <c r="F35" s="36">
        <v>8.6999999999999993</v>
      </c>
      <c r="G35" s="37">
        <v>6.39</v>
      </c>
      <c r="H35" s="37">
        <v>9.43</v>
      </c>
      <c r="I35" s="37">
        <v>8.25</v>
      </c>
      <c r="J35" s="38">
        <v>7.01</v>
      </c>
      <c r="K35" s="22"/>
      <c r="L35" s="22"/>
      <c r="M35" s="22"/>
      <c r="N35" s="22"/>
      <c r="O35" s="22"/>
      <c r="P35" s="22"/>
    </row>
    <row r="36" spans="1:16" ht="39" customHeight="1" x14ac:dyDescent="0.2">
      <c r="A36" s="22"/>
      <c r="B36" s="35"/>
      <c r="C36" s="1132" t="s">
        <v>540</v>
      </c>
      <c r="D36" s="1132"/>
      <c r="E36" s="1133"/>
      <c r="F36" s="36">
        <v>4.92</v>
      </c>
      <c r="G36" s="37">
        <v>5.21</v>
      </c>
      <c r="H36" s="37">
        <v>4.8600000000000003</v>
      </c>
      <c r="I36" s="37">
        <v>4.42</v>
      </c>
      <c r="J36" s="38">
        <v>4.03</v>
      </c>
      <c r="K36" s="22"/>
      <c r="L36" s="22"/>
      <c r="M36" s="22"/>
      <c r="N36" s="22"/>
      <c r="O36" s="22"/>
      <c r="P36" s="22"/>
    </row>
    <row r="37" spans="1:16" ht="39" customHeight="1" x14ac:dyDescent="0.2">
      <c r="A37" s="22"/>
      <c r="B37" s="35"/>
      <c r="C37" s="1132" t="s">
        <v>541</v>
      </c>
      <c r="D37" s="1132"/>
      <c r="E37" s="1133"/>
      <c r="F37" s="36" t="s">
        <v>491</v>
      </c>
      <c r="G37" s="37" t="s">
        <v>491</v>
      </c>
      <c r="H37" s="37" t="s">
        <v>491</v>
      </c>
      <c r="I37" s="37" t="s">
        <v>491</v>
      </c>
      <c r="J37" s="38">
        <v>2.42</v>
      </c>
      <c r="K37" s="22"/>
      <c r="L37" s="22"/>
      <c r="M37" s="22"/>
      <c r="N37" s="22"/>
      <c r="O37" s="22"/>
      <c r="P37" s="22"/>
    </row>
    <row r="38" spans="1:16" ht="39" customHeight="1" x14ac:dyDescent="0.2">
      <c r="A38" s="22"/>
      <c r="B38" s="35"/>
      <c r="C38" s="1132" t="s">
        <v>542</v>
      </c>
      <c r="D38" s="1132"/>
      <c r="E38" s="1133"/>
      <c r="F38" s="36">
        <v>0.63</v>
      </c>
      <c r="G38" s="37">
        <v>0.76</v>
      </c>
      <c r="H38" s="37">
        <v>0.89</v>
      </c>
      <c r="I38" s="37">
        <v>0.97</v>
      </c>
      <c r="J38" s="38">
        <v>1.04</v>
      </c>
      <c r="K38" s="22"/>
      <c r="L38" s="22"/>
      <c r="M38" s="22"/>
      <c r="N38" s="22"/>
      <c r="O38" s="22"/>
      <c r="P38" s="22"/>
    </row>
    <row r="39" spans="1:16" ht="39" customHeight="1" x14ac:dyDescent="0.2">
      <c r="A39" s="22"/>
      <c r="B39" s="35"/>
      <c r="C39" s="1132" t="s">
        <v>543</v>
      </c>
      <c r="D39" s="1132"/>
      <c r="E39" s="1133"/>
      <c r="F39" s="36">
        <v>7.0000000000000007E-2</v>
      </c>
      <c r="G39" s="37">
        <v>0.36</v>
      </c>
      <c r="H39" s="37">
        <v>1.05</v>
      </c>
      <c r="I39" s="37">
        <v>1.57</v>
      </c>
      <c r="J39" s="38">
        <v>1.03</v>
      </c>
      <c r="K39" s="22"/>
      <c r="L39" s="22"/>
      <c r="M39" s="22"/>
      <c r="N39" s="22"/>
      <c r="O39" s="22"/>
      <c r="P39" s="22"/>
    </row>
    <row r="40" spans="1:16" ht="39" customHeight="1" x14ac:dyDescent="0.2">
      <c r="A40" s="22"/>
      <c r="B40" s="35"/>
      <c r="C40" s="1132" t="s">
        <v>544</v>
      </c>
      <c r="D40" s="1132"/>
      <c r="E40" s="1133"/>
      <c r="F40" s="36" t="s">
        <v>491</v>
      </c>
      <c r="G40" s="37">
        <v>0.63</v>
      </c>
      <c r="H40" s="37">
        <v>0.65</v>
      </c>
      <c r="I40" s="37">
        <v>0.72</v>
      </c>
      <c r="J40" s="38">
        <v>0.77</v>
      </c>
      <c r="K40" s="22"/>
      <c r="L40" s="22"/>
      <c r="M40" s="22"/>
      <c r="N40" s="22"/>
      <c r="O40" s="22"/>
      <c r="P40" s="22"/>
    </row>
    <row r="41" spans="1:16" ht="39" customHeight="1" x14ac:dyDescent="0.2">
      <c r="A41" s="22"/>
      <c r="B41" s="35"/>
      <c r="C41" s="1132" t="s">
        <v>545</v>
      </c>
      <c r="D41" s="1132"/>
      <c r="E41" s="1133"/>
      <c r="F41" s="36">
        <v>0.14000000000000001</v>
      </c>
      <c r="G41" s="37">
        <v>0.16</v>
      </c>
      <c r="H41" s="37">
        <v>7.0000000000000007E-2</v>
      </c>
      <c r="I41" s="37">
        <v>0.09</v>
      </c>
      <c r="J41" s="38">
        <v>0.09</v>
      </c>
      <c r="K41" s="22"/>
      <c r="L41" s="22"/>
      <c r="M41" s="22"/>
      <c r="N41" s="22"/>
      <c r="O41" s="22"/>
      <c r="P41" s="22"/>
    </row>
    <row r="42" spans="1:16" ht="39" customHeight="1" x14ac:dyDescent="0.2">
      <c r="A42" s="22"/>
      <c r="B42" s="39"/>
      <c r="C42" s="1132" t="s">
        <v>546</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547</v>
      </c>
      <c r="D43" s="1134"/>
      <c r="E43" s="1135"/>
      <c r="F43" s="41">
        <v>2.12</v>
      </c>
      <c r="G43" s="42">
        <v>1.67</v>
      </c>
      <c r="H43" s="42">
        <v>1.97</v>
      </c>
      <c r="I43" s="42">
        <v>2.46</v>
      </c>
      <c r="J43" s="43">
        <v>0.09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MS9jBs3NzydbvUEAug3KQLrrIrj2RZKuBJSo2xh+uKigs4aPn4yAyXEt1ne75wOELplo4E2WyqEs68Hjy+hdQ==" saltValue="9JMbreipFmc2i5L53gy8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3629</v>
      </c>
      <c r="L45" s="58">
        <v>4039</v>
      </c>
      <c r="M45" s="58">
        <v>4295</v>
      </c>
      <c r="N45" s="58">
        <v>4419</v>
      </c>
      <c r="O45" s="59">
        <v>4423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822</v>
      </c>
      <c r="L48" s="62">
        <v>761</v>
      </c>
      <c r="M48" s="62">
        <v>769</v>
      </c>
      <c r="N48" s="62">
        <v>819</v>
      </c>
      <c r="O48" s="63">
        <v>751</v>
      </c>
      <c r="P48" s="46"/>
      <c r="Q48" s="46"/>
      <c r="R48" s="46"/>
      <c r="S48" s="46"/>
      <c r="T48" s="46"/>
      <c r="U48" s="46"/>
    </row>
    <row r="49" spans="1:21" ht="30.75" customHeight="1" x14ac:dyDescent="0.2">
      <c r="A49" s="46"/>
      <c r="B49" s="1140"/>
      <c r="C49" s="1141"/>
      <c r="D49" s="60"/>
      <c r="E49" s="1146" t="s">
        <v>14</v>
      </c>
      <c r="F49" s="1146"/>
      <c r="G49" s="1146"/>
      <c r="H49" s="1146"/>
      <c r="I49" s="1146"/>
      <c r="J49" s="1147"/>
      <c r="K49" s="61">
        <v>0</v>
      </c>
      <c r="L49" s="62">
        <v>0</v>
      </c>
      <c r="M49" s="62">
        <v>8</v>
      </c>
      <c r="N49" s="62">
        <v>14</v>
      </c>
      <c r="O49" s="63">
        <v>14</v>
      </c>
      <c r="P49" s="46"/>
      <c r="Q49" s="46"/>
      <c r="R49" s="46"/>
      <c r="S49" s="46"/>
      <c r="T49" s="46"/>
      <c r="U49" s="46"/>
    </row>
    <row r="50" spans="1:21" ht="30.75" customHeight="1" x14ac:dyDescent="0.2">
      <c r="A50" s="46"/>
      <c r="B50" s="1140"/>
      <c r="C50" s="1141"/>
      <c r="D50" s="60"/>
      <c r="E50" s="1146" t="s">
        <v>15</v>
      </c>
      <c r="F50" s="1146"/>
      <c r="G50" s="1146"/>
      <c r="H50" s="1146"/>
      <c r="I50" s="1146"/>
      <c r="J50" s="1147"/>
      <c r="K50" s="61">
        <v>23</v>
      </c>
      <c r="L50" s="62">
        <v>66</v>
      </c>
      <c r="M50" s="62">
        <v>48</v>
      </c>
      <c r="N50" s="62">
        <v>108</v>
      </c>
      <c r="O50" s="63">
        <v>99</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3200</v>
      </c>
      <c r="L52" s="62">
        <v>3483</v>
      </c>
      <c r="M52" s="62">
        <v>3507</v>
      </c>
      <c r="N52" s="62">
        <v>3749</v>
      </c>
      <c r="O52" s="63">
        <v>3631</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1274</v>
      </c>
      <c r="L53" s="67">
        <v>1383</v>
      </c>
      <c r="M53" s="67">
        <v>1613</v>
      </c>
      <c r="N53" s="67">
        <v>1611</v>
      </c>
      <c r="O53" s="68">
        <v>1656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491</v>
      </c>
      <c r="L58" s="82" t="s">
        <v>491</v>
      </c>
      <c r="M58" s="82" t="s">
        <v>491</v>
      </c>
      <c r="N58" s="82" t="s">
        <v>491</v>
      </c>
      <c r="O58" s="83" t="s">
        <v>491</v>
      </c>
    </row>
    <row r="59" spans="1:21" ht="31.5" customHeight="1" x14ac:dyDescent="0.2">
      <c r="B59" s="1156"/>
      <c r="C59" s="1157"/>
      <c r="D59" s="1163" t="s">
        <v>26</v>
      </c>
      <c r="E59" s="1164"/>
      <c r="F59" s="1164"/>
      <c r="G59" s="1164"/>
      <c r="H59" s="1164"/>
      <c r="I59" s="1164"/>
      <c r="J59" s="1165"/>
      <c r="K59" s="84" t="s">
        <v>491</v>
      </c>
      <c r="L59" s="85" t="s">
        <v>491</v>
      </c>
      <c r="M59" s="85" t="s">
        <v>491</v>
      </c>
      <c r="N59" s="85" t="s">
        <v>491</v>
      </c>
      <c r="O59" s="86" t="s">
        <v>491</v>
      </c>
    </row>
    <row r="60" spans="1:21" ht="31.5" customHeight="1" thickBot="1" x14ac:dyDescent="0.25">
      <c r="B60" s="1158"/>
      <c r="C60" s="1159"/>
      <c r="D60" s="1166" t="s">
        <v>27</v>
      </c>
      <c r="E60" s="1167"/>
      <c r="F60" s="1167"/>
      <c r="G60" s="1167"/>
      <c r="H60" s="1167"/>
      <c r="I60" s="1167"/>
      <c r="J60" s="1168"/>
      <c r="K60" s="87" t="s">
        <v>491</v>
      </c>
      <c r="L60" s="88" t="s">
        <v>491</v>
      </c>
      <c r="M60" s="88" t="s">
        <v>491</v>
      </c>
      <c r="N60" s="88" t="s">
        <v>491</v>
      </c>
      <c r="O60" s="89" t="s">
        <v>491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gMph1RAaIA4gW3N03TmenuOW0q4lqdn6UhNm1eBbmbvEWcZNDy0yLv+q/lZy3lldi+uB9GC6Z+4A8fvt+frMg==" saltValue="PeUeE1dvbpWJOE1CL4wo2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40179</v>
      </c>
      <c r="J41" s="343">
        <v>39916</v>
      </c>
      <c r="K41" s="343">
        <v>39626</v>
      </c>
      <c r="L41" s="343">
        <v>40017</v>
      </c>
      <c r="M41" s="344">
        <v>38396</v>
      </c>
    </row>
    <row r="42" spans="2:13" ht="27.75" customHeight="1" x14ac:dyDescent="0.2">
      <c r="B42" s="1171"/>
      <c r="C42" s="1172"/>
      <c r="D42" s="104"/>
      <c r="E42" s="1177" t="s">
        <v>32</v>
      </c>
      <c r="F42" s="1177"/>
      <c r="G42" s="1177"/>
      <c r="H42" s="1178"/>
      <c r="I42" s="345">
        <v>75</v>
      </c>
      <c r="J42" s="346">
        <v>58</v>
      </c>
      <c r="K42" s="346">
        <v>43</v>
      </c>
      <c r="L42" s="346">
        <v>644</v>
      </c>
      <c r="M42" s="347">
        <v>559</v>
      </c>
    </row>
    <row r="43" spans="2:13" ht="27.75" customHeight="1" x14ac:dyDescent="0.2">
      <c r="B43" s="1171"/>
      <c r="C43" s="1172"/>
      <c r="D43" s="104"/>
      <c r="E43" s="1177" t="s">
        <v>33</v>
      </c>
      <c r="F43" s="1177"/>
      <c r="G43" s="1177"/>
      <c r="H43" s="1178"/>
      <c r="I43" s="345">
        <v>9580</v>
      </c>
      <c r="J43" s="346">
        <v>9581</v>
      </c>
      <c r="K43" s="346">
        <v>8738</v>
      </c>
      <c r="L43" s="346">
        <v>8281</v>
      </c>
      <c r="M43" s="347">
        <v>7769</v>
      </c>
    </row>
    <row r="44" spans="2:13" ht="27.75" customHeight="1" x14ac:dyDescent="0.2">
      <c r="B44" s="1171"/>
      <c r="C44" s="1172"/>
      <c r="D44" s="104"/>
      <c r="E44" s="1177" t="s">
        <v>34</v>
      </c>
      <c r="F44" s="1177"/>
      <c r="G44" s="1177"/>
      <c r="H44" s="1178"/>
      <c r="I44" s="345">
        <v>54</v>
      </c>
      <c r="J44" s="346">
        <v>131</v>
      </c>
      <c r="K44" s="346">
        <v>122</v>
      </c>
      <c r="L44" s="346">
        <v>106</v>
      </c>
      <c r="M44" s="347">
        <v>92</v>
      </c>
    </row>
    <row r="45" spans="2:13" ht="27.75" customHeight="1" x14ac:dyDescent="0.2">
      <c r="B45" s="1171"/>
      <c r="C45" s="1172"/>
      <c r="D45" s="104"/>
      <c r="E45" s="1177" t="s">
        <v>35</v>
      </c>
      <c r="F45" s="1177"/>
      <c r="G45" s="1177"/>
      <c r="H45" s="1178"/>
      <c r="I45" s="345">
        <v>3181</v>
      </c>
      <c r="J45" s="346">
        <v>3219</v>
      </c>
      <c r="K45" s="346">
        <v>3192</v>
      </c>
      <c r="L45" s="346">
        <v>3084</v>
      </c>
      <c r="M45" s="347">
        <v>3105</v>
      </c>
    </row>
    <row r="46" spans="2:13" ht="27.75" customHeight="1" x14ac:dyDescent="0.2">
      <c r="B46" s="1171"/>
      <c r="C46" s="1172"/>
      <c r="D46" s="105"/>
      <c r="E46" s="1177" t="s">
        <v>36</v>
      </c>
      <c r="F46" s="1177"/>
      <c r="G46" s="1177"/>
      <c r="H46" s="1178"/>
      <c r="I46" s="345">
        <v>43</v>
      </c>
      <c r="J46" s="346">
        <v>41</v>
      </c>
      <c r="K46" s="346">
        <v>9</v>
      </c>
      <c r="L46" s="346">
        <v>18</v>
      </c>
      <c r="M46" s="347">
        <v>18</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8630</v>
      </c>
      <c r="J50" s="346">
        <v>8705</v>
      </c>
      <c r="K50" s="346">
        <v>8724</v>
      </c>
      <c r="L50" s="346">
        <v>8163</v>
      </c>
      <c r="M50" s="347">
        <v>8125</v>
      </c>
    </row>
    <row r="51" spans="2:13" ht="27.75" customHeight="1" x14ac:dyDescent="0.2">
      <c r="B51" s="1171"/>
      <c r="C51" s="1172"/>
      <c r="D51" s="104"/>
      <c r="E51" s="1177" t="s">
        <v>42</v>
      </c>
      <c r="F51" s="1177"/>
      <c r="G51" s="1177"/>
      <c r="H51" s="1178"/>
      <c r="I51" s="345">
        <v>389</v>
      </c>
      <c r="J51" s="346">
        <v>803</v>
      </c>
      <c r="K51" s="346">
        <v>978</v>
      </c>
      <c r="L51" s="346">
        <v>1080</v>
      </c>
      <c r="M51" s="347">
        <v>758</v>
      </c>
    </row>
    <row r="52" spans="2:13" ht="27.75" customHeight="1" x14ac:dyDescent="0.2">
      <c r="B52" s="1173"/>
      <c r="C52" s="1174"/>
      <c r="D52" s="104"/>
      <c r="E52" s="1177" t="s">
        <v>43</v>
      </c>
      <c r="F52" s="1177"/>
      <c r="G52" s="1177"/>
      <c r="H52" s="1178"/>
      <c r="I52" s="345">
        <v>35393</v>
      </c>
      <c r="J52" s="346">
        <v>34522</v>
      </c>
      <c r="K52" s="346">
        <v>33794</v>
      </c>
      <c r="L52" s="346">
        <v>33811</v>
      </c>
      <c r="M52" s="347">
        <v>32465</v>
      </c>
    </row>
    <row r="53" spans="2:13" ht="27.75" customHeight="1" thickBot="1" x14ac:dyDescent="0.25">
      <c r="B53" s="1184" t="s">
        <v>19</v>
      </c>
      <c r="C53" s="1185"/>
      <c r="D53" s="108"/>
      <c r="E53" s="1186" t="s">
        <v>44</v>
      </c>
      <c r="F53" s="1186"/>
      <c r="G53" s="1186"/>
      <c r="H53" s="1187"/>
      <c r="I53" s="348">
        <v>8699</v>
      </c>
      <c r="J53" s="349">
        <v>8916</v>
      </c>
      <c r="K53" s="349">
        <v>8234</v>
      </c>
      <c r="L53" s="349">
        <v>9096</v>
      </c>
      <c r="M53" s="350">
        <v>8592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WovNoDGFNzmMfeTpQJSmpHxY+tKB+JRnnH8vkvQddZ2GKa8FYRdWMkvLw6PKcpDjp1/AbsiNT6lOd/tpfabDtA==" saltValue="zIP8FW3ObdiOaA2oqtUa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2403</v>
      </c>
      <c r="G55" s="120">
        <v>2066</v>
      </c>
      <c r="H55" s="121">
        <v>1882</v>
      </c>
    </row>
    <row r="56" spans="2:8" ht="52.5" customHeight="1" x14ac:dyDescent="0.2">
      <c r="B56" s="122"/>
      <c r="C56" s="1198" t="s">
        <v>47</v>
      </c>
      <c r="D56" s="1198"/>
      <c r="E56" s="1199"/>
      <c r="F56" s="123">
        <v>1274</v>
      </c>
      <c r="G56" s="123">
        <v>1124</v>
      </c>
      <c r="H56" s="124">
        <v>1324</v>
      </c>
    </row>
    <row r="57" spans="2:8" ht="53.25" customHeight="1" x14ac:dyDescent="0.2">
      <c r="B57" s="122"/>
      <c r="C57" s="1200" t="s">
        <v>48</v>
      </c>
      <c r="D57" s="1200"/>
      <c r="E57" s="1201"/>
      <c r="F57" s="125">
        <v>6454</v>
      </c>
      <c r="G57" s="125">
        <v>6269</v>
      </c>
      <c r="H57" s="126">
        <v>6074</v>
      </c>
    </row>
    <row r="58" spans="2:8" ht="45.75" customHeight="1" x14ac:dyDescent="0.2">
      <c r="B58" s="127"/>
      <c r="C58" s="1188" t="s">
        <v>579</v>
      </c>
      <c r="D58" s="1189"/>
      <c r="E58" s="1190"/>
      <c r="F58" s="128">
        <v>2777</v>
      </c>
      <c r="G58" s="128">
        <v>2714</v>
      </c>
      <c r="H58" s="129">
        <v>2600</v>
      </c>
    </row>
    <row r="59" spans="2:8" ht="45.75" customHeight="1" x14ac:dyDescent="0.2">
      <c r="B59" s="127"/>
      <c r="C59" s="1188" t="s">
        <v>580</v>
      </c>
      <c r="D59" s="1189"/>
      <c r="E59" s="1190"/>
      <c r="F59" s="128">
        <v>1265</v>
      </c>
      <c r="G59" s="128">
        <v>1293</v>
      </c>
      <c r="H59" s="129">
        <v>1270</v>
      </c>
    </row>
    <row r="60" spans="2:8" ht="45.75" customHeight="1" x14ac:dyDescent="0.2">
      <c r="B60" s="127"/>
      <c r="C60" s="1188" t="s">
        <v>581</v>
      </c>
      <c r="D60" s="1189"/>
      <c r="E60" s="1190"/>
      <c r="F60" s="128">
        <v>587</v>
      </c>
      <c r="G60" s="128">
        <v>505</v>
      </c>
      <c r="H60" s="129">
        <v>496</v>
      </c>
    </row>
    <row r="61" spans="2:8" ht="45.75" customHeight="1" x14ac:dyDescent="0.2">
      <c r="B61" s="127"/>
      <c r="C61" s="1188" t="s">
        <v>582</v>
      </c>
      <c r="D61" s="1189"/>
      <c r="E61" s="1190"/>
      <c r="F61" s="128">
        <v>248</v>
      </c>
      <c r="G61" s="128">
        <v>276</v>
      </c>
      <c r="H61" s="129">
        <v>395</v>
      </c>
    </row>
    <row r="62" spans="2:8" ht="45.75" customHeight="1" thickBot="1" x14ac:dyDescent="0.25">
      <c r="B62" s="130"/>
      <c r="C62" s="1191" t="s">
        <v>583</v>
      </c>
      <c r="D62" s="1192"/>
      <c r="E62" s="1193"/>
      <c r="F62" s="131">
        <v>195</v>
      </c>
      <c r="G62" s="131">
        <v>193</v>
      </c>
      <c r="H62" s="132">
        <v>193</v>
      </c>
    </row>
    <row r="63" spans="2:8" ht="52.5" customHeight="1" thickBot="1" x14ac:dyDescent="0.25">
      <c r="B63" s="133"/>
      <c r="C63" s="1194" t="s">
        <v>49</v>
      </c>
      <c r="D63" s="1194"/>
      <c r="E63" s="1195"/>
      <c r="F63" s="134">
        <v>10130</v>
      </c>
      <c r="G63" s="134">
        <v>9459</v>
      </c>
      <c r="H63" s="135">
        <v>9281</v>
      </c>
    </row>
    <row r="64" spans="2:8" ht="13" x14ac:dyDescent="0.2"/>
  </sheetData>
  <sheetProtection algorithmName="SHA-512" hashValue="NdRNaawLQPhzSRd7wu1nZRkYLC6gzzvLyUxqMjDCkKDTvC3xhL7qUf1CCY76BLDNJmtqmdG8dsuUKYWkMqmjjA==" saltValue="nRdA1bUkogDjpMjMIMt0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151692</v>
      </c>
      <c r="E3" s="154"/>
      <c r="F3" s="155">
        <v>94081</v>
      </c>
      <c r="G3" s="156"/>
      <c r="H3" s="157"/>
    </row>
    <row r="4" spans="1:8" x14ac:dyDescent="0.2">
      <c r="A4" s="158"/>
      <c r="B4" s="159"/>
      <c r="C4" s="160"/>
      <c r="D4" s="161">
        <v>81510</v>
      </c>
      <c r="E4" s="162"/>
      <c r="F4" s="163">
        <v>48949</v>
      </c>
      <c r="G4" s="164"/>
      <c r="H4" s="165"/>
    </row>
    <row r="5" spans="1:8" x14ac:dyDescent="0.2">
      <c r="A5" s="146" t="s">
        <v>523</v>
      </c>
      <c r="B5" s="151"/>
      <c r="C5" s="152"/>
      <c r="D5" s="153">
        <v>133271</v>
      </c>
      <c r="E5" s="154"/>
      <c r="F5" s="155">
        <v>92632</v>
      </c>
      <c r="G5" s="156"/>
      <c r="H5" s="157"/>
    </row>
    <row r="6" spans="1:8" x14ac:dyDescent="0.2">
      <c r="A6" s="158"/>
      <c r="B6" s="159"/>
      <c r="C6" s="160"/>
      <c r="D6" s="161">
        <v>66810</v>
      </c>
      <c r="E6" s="162"/>
      <c r="F6" s="163">
        <v>47978</v>
      </c>
      <c r="G6" s="164"/>
      <c r="H6" s="165"/>
    </row>
    <row r="7" spans="1:8" x14ac:dyDescent="0.2">
      <c r="A7" s="146" t="s">
        <v>524</v>
      </c>
      <c r="B7" s="151"/>
      <c r="C7" s="152"/>
      <c r="D7" s="153">
        <v>136425</v>
      </c>
      <c r="E7" s="154"/>
      <c r="F7" s="155">
        <v>96469</v>
      </c>
      <c r="G7" s="156"/>
      <c r="H7" s="157"/>
    </row>
    <row r="8" spans="1:8" x14ac:dyDescent="0.2">
      <c r="A8" s="158"/>
      <c r="B8" s="159"/>
      <c r="C8" s="160"/>
      <c r="D8" s="161">
        <v>90852</v>
      </c>
      <c r="E8" s="162"/>
      <c r="F8" s="163">
        <v>49775</v>
      </c>
      <c r="G8" s="164"/>
      <c r="H8" s="165"/>
    </row>
    <row r="9" spans="1:8" x14ac:dyDescent="0.2">
      <c r="A9" s="146" t="s">
        <v>525</v>
      </c>
      <c r="B9" s="151"/>
      <c r="C9" s="152"/>
      <c r="D9" s="153">
        <v>196275</v>
      </c>
      <c r="E9" s="154"/>
      <c r="F9" s="155">
        <v>85743</v>
      </c>
      <c r="G9" s="156"/>
      <c r="H9" s="157"/>
    </row>
    <row r="10" spans="1:8" x14ac:dyDescent="0.2">
      <c r="A10" s="158"/>
      <c r="B10" s="159"/>
      <c r="C10" s="160"/>
      <c r="D10" s="161">
        <v>117791</v>
      </c>
      <c r="E10" s="162"/>
      <c r="F10" s="163">
        <v>45231</v>
      </c>
      <c r="G10" s="164"/>
      <c r="H10" s="165"/>
    </row>
    <row r="11" spans="1:8" x14ac:dyDescent="0.2">
      <c r="A11" s="146" t="s">
        <v>526</v>
      </c>
      <c r="B11" s="151"/>
      <c r="C11" s="152"/>
      <c r="D11" s="153">
        <v>127989</v>
      </c>
      <c r="E11" s="154"/>
      <c r="F11" s="155">
        <v>92509</v>
      </c>
      <c r="G11" s="156"/>
      <c r="H11" s="157"/>
    </row>
    <row r="12" spans="1:8" x14ac:dyDescent="0.2">
      <c r="A12" s="158"/>
      <c r="B12" s="159"/>
      <c r="C12" s="166"/>
      <c r="D12" s="161">
        <v>69595</v>
      </c>
      <c r="E12" s="162"/>
      <c r="F12" s="163">
        <v>52274</v>
      </c>
      <c r="G12" s="164"/>
      <c r="H12" s="165"/>
    </row>
    <row r="13" spans="1:8" x14ac:dyDescent="0.2">
      <c r="A13" s="146"/>
      <c r="B13" s="151"/>
      <c r="C13" s="152"/>
      <c r="D13" s="153">
        <v>149130</v>
      </c>
      <c r="E13" s="154"/>
      <c r="F13" s="155">
        <v>92287</v>
      </c>
      <c r="G13" s="167"/>
      <c r="H13" s="157"/>
    </row>
    <row r="14" spans="1:8" x14ac:dyDescent="0.2">
      <c r="A14" s="158"/>
      <c r="B14" s="159"/>
      <c r="C14" s="160"/>
      <c r="D14" s="161">
        <v>85312</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8.85</v>
      </c>
      <c r="C19" s="168">
        <f>ROUND(VALUE(SUBSTITUTE(実質収支比率等に係る経年分析!G$48,"▲","-")),2)</f>
        <v>6.56</v>
      </c>
      <c r="D19" s="168">
        <f>ROUND(VALUE(SUBSTITUTE(実質収支比率等に係る経年分析!H$48,"▲","-")),2)</f>
        <v>9.51</v>
      </c>
      <c r="E19" s="168">
        <f>ROUND(VALUE(SUBSTITUTE(実質収支比率等に係る経年分析!I$48,"▲","-")),2)</f>
        <v>8.35</v>
      </c>
      <c r="F19" s="168">
        <f>ROUND(VALUE(SUBSTITUTE(実質収支比率等に係る経年分析!J$48,"▲","-")),2)</f>
        <v>7.1</v>
      </c>
    </row>
    <row r="20" spans="1:11" x14ac:dyDescent="0.2">
      <c r="A20" s="168" t="s">
        <v>53</v>
      </c>
      <c r="B20" s="168">
        <f>ROUND(VALUE(SUBSTITUTE(実質収支比率等に係る経年分析!F$47,"▲","-")),2)</f>
        <v>19.53</v>
      </c>
      <c r="C20" s="168">
        <f>ROUND(VALUE(SUBSTITUTE(実質収支比率等に係る経年分析!G$47,"▲","-")),2)</f>
        <v>16.91</v>
      </c>
      <c r="D20" s="168">
        <f>ROUND(VALUE(SUBSTITUTE(実質収支比率等に係る経年分析!H$47,"▲","-")),2)</f>
        <v>14.75</v>
      </c>
      <c r="E20" s="168">
        <f>ROUND(VALUE(SUBSTITUTE(実質収支比率等に係る経年分析!I$47,"▲","-")),2)</f>
        <v>12.89</v>
      </c>
      <c r="F20" s="168">
        <f>ROUND(VALUE(SUBSTITUTE(実質収支比率等に係る経年分析!J$47,"▲","-")),2)</f>
        <v>11.66</v>
      </c>
    </row>
    <row r="21" spans="1:11" x14ac:dyDescent="0.2">
      <c r="A21" s="168" t="s">
        <v>54</v>
      </c>
      <c r="B21" s="168">
        <f>IF(ISNUMBER(VALUE(SUBSTITUTE(実質収支比率等に係る経年分析!F$49,"▲","-"))),ROUND(VALUE(SUBSTITUTE(実質収支比率等に係る経年分析!F$49,"▲","-")),2),NA())</f>
        <v>-0.15</v>
      </c>
      <c r="C21" s="168">
        <f>IF(ISNUMBER(VALUE(SUBSTITUTE(実質収支比率等に係る経年分析!G$49,"▲","-"))),ROUND(VALUE(SUBSTITUTE(実質収支比率等に係る経年分析!G$49,"▲","-")),2),NA())</f>
        <v>-3.98</v>
      </c>
      <c r="D21" s="168">
        <f>IF(ISNUMBER(VALUE(SUBSTITUTE(実質収支比率等に係る経年分析!H$49,"▲","-"))),ROUND(VALUE(SUBSTITUTE(実質収支比率等に係る経年分析!H$49,"▲","-")),2),NA())</f>
        <v>1.68</v>
      </c>
      <c r="E21" s="168">
        <f>IF(ISNUMBER(VALUE(SUBSTITUTE(実質収支比率等に係る経年分析!I$49,"▲","-"))),ROUND(VALUE(SUBSTITUTE(実質収支比率等に係る経年分析!I$49,"▲","-")),2),NA())</f>
        <v>-3.41</v>
      </c>
      <c r="F21" s="168">
        <f>IF(ISNUMBER(VALUE(SUBSTITUTE(実質収支比率等に係る経年分析!J$49,"▲","-"))),ROUND(VALUE(SUBSTITUTE(実質収支比率等に係る経年分析!J$49,"▲","-")),2),NA())</f>
        <v>-2.3199999999999998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1.67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2.46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0.09</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育英会奨学資金貸付特別会計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2">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0.77</v>
      </c>
    </row>
    <row r="31" spans="1:11" x14ac:dyDescent="0.2">
      <c r="A31" s="169" t="str">
        <f>IF(連結実質赤字比率に係る赤字・黒字の構成分析!C$39="",NA(),連結実質赤字比率に係る赤字・黒字の構成分析!C$39)</f>
        <v>介護保険特別会計(保険事業勘定）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1.03</v>
      </c>
    </row>
    <row r="32" spans="1:11" x14ac:dyDescent="0.2">
      <c r="A32" s="169" t="str">
        <f>IF(連結実質赤字比率に係る赤字・黒字の構成分析!C$38="",NA(),連結実質赤字比率に係る赤字・黒字の構成分析!C$38)</f>
        <v>野村介護老人保健施設事業会計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1.04</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2.42</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4.92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4.8600000000000003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8.6999999999999993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7.01</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12.52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3200</v>
      </c>
      <c r="E42" s="170"/>
      <c r="F42" s="170"/>
      <c r="G42" s="170">
        <f>'実質公債費比率（分子）の構造'!L$52</f>
        <v>3483</v>
      </c>
      <c r="H42" s="170"/>
      <c r="I42" s="170"/>
      <c r="J42" s="170">
        <f>'実質公債費比率（分子）の構造'!M$52</f>
        <v>3507</v>
      </c>
      <c r="K42" s="170"/>
      <c r="L42" s="170"/>
      <c r="M42" s="170">
        <f>'実質公債費比率（分子）の構造'!N$52</f>
        <v>3749</v>
      </c>
      <c r="N42" s="170"/>
      <c r="O42" s="170"/>
      <c r="P42" s="170">
        <f>'実質公債費比率（分子）の構造'!O$52</f>
        <v>3631</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23</v>
      </c>
      <c r="C44" s="170"/>
      <c r="D44" s="170"/>
      <c r="E44" s="170">
        <f>'実質公債費比率（分子）の構造'!L$50</f>
        <v>66</v>
      </c>
      <c r="F44" s="170"/>
      <c r="G44" s="170"/>
      <c r="H44" s="170">
        <f>'実質公債費比率（分子）の構造'!M$50</f>
        <v>48</v>
      </c>
      <c r="I44" s="170"/>
      <c r="J44" s="170"/>
      <c r="K44" s="170">
        <f>'実質公債費比率（分子）の構造'!N$50</f>
        <v>108</v>
      </c>
      <c r="L44" s="170"/>
      <c r="M44" s="170"/>
      <c r="N44" s="170">
        <f>'実質公債費比率（分子）の構造'!O$50</f>
        <v>99</v>
      </c>
      <c r="O44" s="170"/>
      <c r="P44" s="170"/>
    </row>
    <row r="45" spans="1:16" x14ac:dyDescent="0.2">
      <c r="A45" s="170" t="s">
        <v>63</v>
      </c>
      <c r="B45" s="170">
        <f>'実質公債費比率（分子）の構造'!K$49</f>
        <v>0</v>
      </c>
      <c r="C45" s="170"/>
      <c r="D45" s="170"/>
      <c r="E45" s="170">
        <f>'実質公債費比率（分子）の構造'!L$49</f>
        <v>0</v>
      </c>
      <c r="F45" s="170"/>
      <c r="G45" s="170"/>
      <c r="H45" s="170">
        <f>'実質公債費比率（分子）の構造'!M$49</f>
        <v>8</v>
      </c>
      <c r="I45" s="170"/>
      <c r="J45" s="170"/>
      <c r="K45" s="170">
        <f>'実質公債費比率（分子）の構造'!N$49</f>
        <v>14</v>
      </c>
      <c r="L45" s="170"/>
      <c r="M45" s="170"/>
      <c r="N45" s="170">
        <f>'実質公債費比率（分子）の構造'!O$49</f>
        <v>14</v>
      </c>
      <c r="O45" s="170"/>
      <c r="P45" s="170"/>
    </row>
    <row r="46" spans="1:16" x14ac:dyDescent="0.2">
      <c r="A46" s="170" t="s">
        <v>64</v>
      </c>
      <c r="B46" s="170">
        <f>'実質公債費比率（分子）の構造'!K$48</f>
        <v>822</v>
      </c>
      <c r="C46" s="170"/>
      <c r="D46" s="170"/>
      <c r="E46" s="170">
        <f>'実質公債費比率（分子）の構造'!L$48</f>
        <v>761</v>
      </c>
      <c r="F46" s="170"/>
      <c r="G46" s="170"/>
      <c r="H46" s="170">
        <f>'実質公債費比率（分子）の構造'!M$48</f>
        <v>769</v>
      </c>
      <c r="I46" s="170"/>
      <c r="J46" s="170"/>
      <c r="K46" s="170">
        <f>'実質公債費比率（分子）の構造'!N$48</f>
        <v>819</v>
      </c>
      <c r="L46" s="170"/>
      <c r="M46" s="170"/>
      <c r="N46" s="170">
        <f>'実質公債費比率（分子）の構造'!O$48</f>
        <v>751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3629</v>
      </c>
      <c r="C49" s="170"/>
      <c r="D49" s="170"/>
      <c r="E49" s="170">
        <f>'実質公債費比率（分子）の構造'!L$45</f>
        <v>4039</v>
      </c>
      <c r="F49" s="170"/>
      <c r="G49" s="170"/>
      <c r="H49" s="170">
        <f>'実質公債費比率（分子）の構造'!M$45</f>
        <v>4295</v>
      </c>
      <c r="I49" s="170"/>
      <c r="J49" s="170"/>
      <c r="K49" s="170">
        <f>'実質公債費比率（分子）の構造'!N$45</f>
        <v>4419</v>
      </c>
      <c r="L49" s="170"/>
      <c r="M49" s="170"/>
      <c r="N49" s="170">
        <f>'実質公債費比率（分子）の構造'!O$45</f>
        <v>4423</v>
      </c>
      <c r="O49" s="170"/>
      <c r="P49" s="170"/>
    </row>
    <row r="50" spans="1:16" x14ac:dyDescent="0.2">
      <c r="A50" s="170" t="s">
        <v>67</v>
      </c>
      <c r="B50" s="170" t="e">
        <f>NA()</f>
        <v>#N/A</v>
      </c>
      <c r="C50" s="170">
        <f>IF(ISNUMBER('実質公債費比率（分子）の構造'!K$53),'実質公債費比率（分子）の構造'!K$53,NA())</f>
        <v>1274</v>
      </c>
      <c r="D50" s="170" t="e">
        <f>NA()</f>
        <v>#N/A</v>
      </c>
      <c r="E50" s="170" t="e">
        <f>NA()</f>
        <v>#N/A</v>
      </c>
      <c r="F50" s="170">
        <f>IF(ISNUMBER('実質公債費比率（分子）の構造'!L$53),'実質公債費比率（分子）の構造'!L$53,NA())</f>
        <v>1383</v>
      </c>
      <c r="G50" s="170" t="e">
        <f>NA()</f>
        <v>#N/A</v>
      </c>
      <c r="H50" s="170" t="e">
        <f>NA()</f>
        <v>#N/A</v>
      </c>
      <c r="I50" s="170">
        <f>IF(ISNUMBER('実質公債費比率（分子）の構造'!M$53),'実質公債費比率（分子）の構造'!M$53,NA())</f>
        <v>1613</v>
      </c>
      <c r="J50" s="170" t="e">
        <f>NA()</f>
        <v>#N/A</v>
      </c>
      <c r="K50" s="170" t="e">
        <f>NA()</f>
        <v>#N/A</v>
      </c>
      <c r="L50" s="170">
        <f>IF(ISNUMBER('実質公債費比率（分子）の構造'!N$53),'実質公債費比率（分子）の構造'!N$53,NA())</f>
        <v>1611</v>
      </c>
      <c r="M50" s="170" t="e">
        <f>NA()</f>
        <v>#N/A</v>
      </c>
      <c r="N50" s="170" t="e">
        <f>NA()</f>
        <v>#N/A</v>
      </c>
      <c r="O50" s="170">
        <f>IF(ISNUMBER('実質公債費比率（分子）の構造'!O$53),'実質公債費比率（分子）の構造'!O$53,NA())</f>
        <v>1656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35393</v>
      </c>
      <c r="E56" s="169"/>
      <c r="F56" s="169"/>
      <c r="G56" s="169">
        <f>'将来負担比率（分子）の構造'!J$52</f>
        <v>34522</v>
      </c>
      <c r="H56" s="169"/>
      <c r="I56" s="169"/>
      <c r="J56" s="169">
        <f>'将来負担比率（分子）の構造'!K$52</f>
        <v>33794</v>
      </c>
      <c r="K56" s="169"/>
      <c r="L56" s="169"/>
      <c r="M56" s="169">
        <f>'将来負担比率（分子）の構造'!L$52</f>
        <v>33811</v>
      </c>
      <c r="N56" s="169"/>
      <c r="O56" s="169"/>
      <c r="P56" s="169">
        <f>'将来負担比率（分子）の構造'!M$52</f>
        <v>32465</v>
      </c>
    </row>
    <row r="57" spans="1:16" x14ac:dyDescent="0.2">
      <c r="A57" s="169" t="s">
        <v>42</v>
      </c>
      <c r="B57" s="169"/>
      <c r="C57" s="169"/>
      <c r="D57" s="169">
        <f>'将来負担比率（分子）の構造'!I$51</f>
        <v>389</v>
      </c>
      <c r="E57" s="169"/>
      <c r="F57" s="169"/>
      <c r="G57" s="169">
        <f>'将来負担比率（分子）の構造'!J$51</f>
        <v>803</v>
      </c>
      <c r="H57" s="169"/>
      <c r="I57" s="169"/>
      <c r="J57" s="169">
        <f>'将来負担比率（分子）の構造'!K$51</f>
        <v>978</v>
      </c>
      <c r="K57" s="169"/>
      <c r="L57" s="169"/>
      <c r="M57" s="169">
        <f>'将来負担比率（分子）の構造'!L$51</f>
        <v>1080</v>
      </c>
      <c r="N57" s="169"/>
      <c r="O57" s="169"/>
      <c r="P57" s="169">
        <f>'将来負担比率（分子）の構造'!M$51</f>
        <v>758</v>
      </c>
    </row>
    <row r="58" spans="1:16" x14ac:dyDescent="0.2">
      <c r="A58" s="169" t="s">
        <v>41</v>
      </c>
      <c r="B58" s="169"/>
      <c r="C58" s="169"/>
      <c r="D58" s="169">
        <f>'将来負担比率（分子）の構造'!I$50</f>
        <v>8630</v>
      </c>
      <c r="E58" s="169"/>
      <c r="F58" s="169"/>
      <c r="G58" s="169">
        <f>'将来負担比率（分子）の構造'!J$50</f>
        <v>8705</v>
      </c>
      <c r="H58" s="169"/>
      <c r="I58" s="169"/>
      <c r="J58" s="169">
        <f>'将来負担比率（分子）の構造'!K$50</f>
        <v>8724</v>
      </c>
      <c r="K58" s="169"/>
      <c r="L58" s="169"/>
      <c r="M58" s="169">
        <f>'将来負担比率（分子）の構造'!L$50</f>
        <v>8163</v>
      </c>
      <c r="N58" s="169"/>
      <c r="O58" s="169"/>
      <c r="P58" s="169">
        <f>'将来負担比率（分子）の構造'!M$50</f>
        <v>8125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43</v>
      </c>
      <c r="C61" s="169"/>
      <c r="D61" s="169"/>
      <c r="E61" s="169">
        <f>'将来負担比率（分子）の構造'!J$46</f>
        <v>41</v>
      </c>
      <c r="F61" s="169"/>
      <c r="G61" s="169"/>
      <c r="H61" s="169">
        <f>'将来負担比率（分子）の構造'!K$46</f>
        <v>9</v>
      </c>
      <c r="I61" s="169"/>
      <c r="J61" s="169"/>
      <c r="K61" s="169">
        <f>'将来負担比率（分子）の構造'!L$46</f>
        <v>18</v>
      </c>
      <c r="L61" s="169"/>
      <c r="M61" s="169"/>
      <c r="N61" s="169">
        <f>'将来負担比率（分子）の構造'!M$46</f>
        <v>18</v>
      </c>
      <c r="O61" s="169"/>
      <c r="P61" s="169"/>
    </row>
    <row r="62" spans="1:16" x14ac:dyDescent="0.2">
      <c r="A62" s="169" t="s">
        <v>35</v>
      </c>
      <c r="B62" s="169">
        <f>'将来負担比率（分子）の構造'!I$45</f>
        <v>3181</v>
      </c>
      <c r="C62" s="169"/>
      <c r="D62" s="169"/>
      <c r="E62" s="169">
        <f>'将来負担比率（分子）の構造'!J$45</f>
        <v>3219</v>
      </c>
      <c r="F62" s="169"/>
      <c r="G62" s="169"/>
      <c r="H62" s="169">
        <f>'将来負担比率（分子）の構造'!K$45</f>
        <v>3192</v>
      </c>
      <c r="I62" s="169"/>
      <c r="J62" s="169"/>
      <c r="K62" s="169">
        <f>'将来負担比率（分子）の構造'!L$45</f>
        <v>3084</v>
      </c>
      <c r="L62" s="169"/>
      <c r="M62" s="169"/>
      <c r="N62" s="169">
        <f>'将来負担比率（分子）の構造'!M$45</f>
        <v>3105</v>
      </c>
      <c r="O62" s="169"/>
      <c r="P62" s="169"/>
    </row>
    <row r="63" spans="1:16" x14ac:dyDescent="0.2">
      <c r="A63" s="169" t="s">
        <v>34</v>
      </c>
      <c r="B63" s="169">
        <f>'将来負担比率（分子）の構造'!I$44</f>
        <v>54</v>
      </c>
      <c r="C63" s="169"/>
      <c r="D63" s="169"/>
      <c r="E63" s="169">
        <f>'将来負担比率（分子）の構造'!J$44</f>
        <v>131</v>
      </c>
      <c r="F63" s="169"/>
      <c r="G63" s="169"/>
      <c r="H63" s="169">
        <f>'将来負担比率（分子）の構造'!K$44</f>
        <v>122</v>
      </c>
      <c r="I63" s="169"/>
      <c r="J63" s="169"/>
      <c r="K63" s="169">
        <f>'将来負担比率（分子）の構造'!L$44</f>
        <v>106</v>
      </c>
      <c r="L63" s="169"/>
      <c r="M63" s="169"/>
      <c r="N63" s="169">
        <f>'将来負担比率（分子）の構造'!M$44</f>
        <v>92</v>
      </c>
      <c r="O63" s="169"/>
      <c r="P63" s="169"/>
    </row>
    <row r="64" spans="1:16" x14ac:dyDescent="0.2">
      <c r="A64" s="169" t="s">
        <v>33</v>
      </c>
      <c r="B64" s="169">
        <f>'将来負担比率（分子）の構造'!I$43</f>
        <v>9580</v>
      </c>
      <c r="C64" s="169"/>
      <c r="D64" s="169"/>
      <c r="E64" s="169">
        <f>'将来負担比率（分子）の構造'!J$43</f>
        <v>9581</v>
      </c>
      <c r="F64" s="169"/>
      <c r="G64" s="169"/>
      <c r="H64" s="169">
        <f>'将来負担比率（分子）の構造'!K$43</f>
        <v>8738</v>
      </c>
      <c r="I64" s="169"/>
      <c r="J64" s="169"/>
      <c r="K64" s="169">
        <f>'将来負担比率（分子）の構造'!L$43</f>
        <v>8281</v>
      </c>
      <c r="L64" s="169"/>
      <c r="M64" s="169"/>
      <c r="N64" s="169">
        <f>'将来負担比率（分子）の構造'!M$43</f>
        <v>7769</v>
      </c>
      <c r="O64" s="169"/>
      <c r="P64" s="169"/>
    </row>
    <row r="65" spans="1:16" x14ac:dyDescent="0.2">
      <c r="A65" s="169" t="s">
        <v>32</v>
      </c>
      <c r="B65" s="169">
        <f>'将来負担比率（分子）の構造'!I$42</f>
        <v>75</v>
      </c>
      <c r="C65" s="169"/>
      <c r="D65" s="169"/>
      <c r="E65" s="169">
        <f>'将来負担比率（分子）の構造'!J$42</f>
        <v>58</v>
      </c>
      <c r="F65" s="169"/>
      <c r="G65" s="169"/>
      <c r="H65" s="169">
        <f>'将来負担比率（分子）の構造'!K$42</f>
        <v>43</v>
      </c>
      <c r="I65" s="169"/>
      <c r="J65" s="169"/>
      <c r="K65" s="169">
        <f>'将来負担比率（分子）の構造'!L$42</f>
        <v>644</v>
      </c>
      <c r="L65" s="169"/>
      <c r="M65" s="169"/>
      <c r="N65" s="169">
        <f>'将来負担比率（分子）の構造'!M$42</f>
        <v>559</v>
      </c>
      <c r="O65" s="169"/>
      <c r="P65" s="169"/>
    </row>
    <row r="66" spans="1:16" x14ac:dyDescent="0.2">
      <c r="A66" s="169" t="s">
        <v>31</v>
      </c>
      <c r="B66" s="169">
        <f>'将来負担比率（分子）の構造'!I$41</f>
        <v>40179</v>
      </c>
      <c r="C66" s="169"/>
      <c r="D66" s="169"/>
      <c r="E66" s="169">
        <f>'将来負担比率（分子）の構造'!J$41</f>
        <v>39916</v>
      </c>
      <c r="F66" s="169"/>
      <c r="G66" s="169"/>
      <c r="H66" s="169">
        <f>'将来負担比率（分子）の構造'!K$41</f>
        <v>39626</v>
      </c>
      <c r="I66" s="169"/>
      <c r="J66" s="169"/>
      <c r="K66" s="169">
        <f>'将来負担比率（分子）の構造'!L$41</f>
        <v>40017</v>
      </c>
      <c r="L66" s="169"/>
      <c r="M66" s="169"/>
      <c r="N66" s="169">
        <f>'将来負担比率（分子）の構造'!M$41</f>
        <v>38396</v>
      </c>
      <c r="O66" s="169"/>
      <c r="P66" s="169"/>
    </row>
    <row r="67" spans="1:16" x14ac:dyDescent="0.2">
      <c r="A67" s="169" t="s">
        <v>71</v>
      </c>
      <c r="B67" s="169" t="e">
        <f>NA()</f>
        <v>#N/A</v>
      </c>
      <c r="C67" s="169">
        <f>IF(ISNUMBER('将来負担比率（分子）の構造'!I$53), IF('将来負担比率（分子）の構造'!I$53 &lt; 0, 0, '将来負担比率（分子）の構造'!I$53), NA())</f>
        <v>8699</v>
      </c>
      <c r="D67" s="169" t="e">
        <f>NA()</f>
        <v>#N/A</v>
      </c>
      <c r="E67" s="169" t="e">
        <f>NA()</f>
        <v>#N/A</v>
      </c>
      <c r="F67" s="169">
        <f>IF(ISNUMBER('将来負担比率（分子）の構造'!J$53), IF('将来負担比率（分子）の構造'!J$53 &lt; 0, 0, '将来負担比率（分子）の構造'!J$53), NA())</f>
        <v>8916</v>
      </c>
      <c r="G67" s="169" t="e">
        <f>NA()</f>
        <v>#N/A</v>
      </c>
      <c r="H67" s="169" t="e">
        <f>NA()</f>
        <v>#N/A</v>
      </c>
      <c r="I67" s="169">
        <f>IF(ISNUMBER('将来負担比率（分子）の構造'!K$53), IF('将来負担比率（分子）の構造'!K$53 &lt; 0, 0, '将来負担比率（分子）の構造'!K$53), NA())</f>
        <v>8234</v>
      </c>
      <c r="J67" s="169" t="e">
        <f>NA()</f>
        <v>#N/A</v>
      </c>
      <c r="K67" s="169" t="e">
        <f>NA()</f>
        <v>#N/A</v>
      </c>
      <c r="L67" s="169">
        <f>IF(ISNUMBER('将来負担比率（分子）の構造'!L$53), IF('将来負担比率（分子）の構造'!L$53 &lt; 0, 0, '将来負担比率（分子）の構造'!L$53), NA())</f>
        <v>9096</v>
      </c>
      <c r="M67" s="169" t="e">
        <f>NA()</f>
        <v>#N/A</v>
      </c>
      <c r="N67" s="169" t="e">
        <f>NA()</f>
        <v>#N/A</v>
      </c>
      <c r="O67" s="169">
        <f>IF(ISNUMBER('将来負担比率（分子）の構造'!M$53), IF('将来負担比率（分子）の構造'!M$53 &lt; 0, 0, '将来負担比率（分子）の構造'!M$53), NA())</f>
        <v>8592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2403</v>
      </c>
      <c r="C72" s="173">
        <f>基金残高に係る経年分析!G55</f>
        <v>2066</v>
      </c>
      <c r="D72" s="173">
        <f>基金残高に係る経年分析!H55</f>
        <v>1882</v>
      </c>
    </row>
    <row r="73" spans="1:16" x14ac:dyDescent="0.2">
      <c r="A73" s="172" t="s">
        <v>74</v>
      </c>
      <c r="B73" s="173">
        <f>基金残高に係る経年分析!F56</f>
        <v>1274</v>
      </c>
      <c r="C73" s="173">
        <f>基金残高に係る経年分析!G56</f>
        <v>1124</v>
      </c>
      <c r="D73" s="173">
        <f>基金残高に係る経年分析!H56</f>
        <v>1324</v>
      </c>
    </row>
    <row r="74" spans="1:16" x14ac:dyDescent="0.2">
      <c r="A74" s="172" t="s">
        <v>75</v>
      </c>
      <c r="B74" s="173">
        <f>基金残高に係る経年分析!F57</f>
        <v>6454</v>
      </c>
      <c r="C74" s="173">
        <f>基金残高に係る経年分析!G57</f>
        <v>6269</v>
      </c>
      <c r="D74" s="173">
        <f>基金残高に係る経年分析!H57</f>
        <v>6074</v>
      </c>
    </row>
  </sheetData>
  <sheetProtection algorithmName="SHA-512" hashValue="JxE6w8DRjLL8ikyHiPzBbLaBJLkCd5KXiGq3ZC7B92RpqO595AD1rY6V9dJvTF4w392Wm5tWT8pMjK1PCEe8tA==" saltValue="/btXQ31+eXbF+NT/mGOY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宮崎　輝和</cp:lastModifiedBy>
  <cp:lastPrinted>2025-03-21T04:15:51Z</cp:lastPrinted>
  <dcterms:created xsi:type="dcterms:W3CDTF">2025-02-19T04:35:08Z</dcterms:created>
  <dcterms:modified xsi:type="dcterms:W3CDTF">2025-03-25T05:09:51Z</dcterms:modified>
  <cp:category/>
</cp:coreProperties>
</file>